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450" windowWidth="22980" windowHeight="9690"/>
  </bookViews>
  <sheets>
    <sheet name="RI by Acct-Activ" sheetId="17" r:id="rId1"/>
  </sheets>
  <definedNames>
    <definedName name="_xlnm.Print_Area" localSheetId="0">'RI by Acct-Activ'!$A$1:$I$26</definedName>
  </definedNames>
  <calcPr calcId="171027"/>
</workbook>
</file>

<file path=xl/calcChain.xml><?xml version="1.0" encoding="utf-8"?>
<calcChain xmlns="http://schemas.openxmlformats.org/spreadsheetml/2006/main">
  <c r="H15" i="17" l="1"/>
  <c r="I15" i="17" s="1"/>
  <c r="H14" i="17" l="1"/>
  <c r="I14" i="17" s="1"/>
  <c r="H21" i="17" l="1"/>
  <c r="H13" i="17" l="1"/>
  <c r="I13" i="17" s="1"/>
  <c r="H20" i="17"/>
  <c r="I20" i="17" s="1"/>
  <c r="H16" i="17"/>
  <c r="I16" i="17" s="1"/>
  <c r="I21" i="17"/>
  <c r="H12" i="17"/>
  <c r="I12" i="17" s="1"/>
  <c r="H8" i="17"/>
  <c r="I8" i="17" s="1"/>
  <c r="H17" i="17"/>
  <c r="I17" i="17" s="1"/>
  <c r="H19" i="17"/>
  <c r="I19" i="17" s="1"/>
  <c r="H11" i="17"/>
  <c r="I11" i="17" s="1"/>
  <c r="H23" i="17"/>
  <c r="I23" i="17" s="1"/>
  <c r="H22" i="17"/>
  <c r="I22" i="17" s="1"/>
  <c r="H9" i="17"/>
  <c r="I9" i="17" s="1"/>
  <c r="G18" i="17"/>
  <c r="G24" i="17" s="1"/>
  <c r="C18" i="17"/>
  <c r="C24" i="17" s="1"/>
  <c r="H10" i="17"/>
  <c r="I10" i="17" s="1"/>
  <c r="E18" i="17"/>
  <c r="D18" i="17"/>
  <c r="D24" i="17" s="1"/>
  <c r="B18" i="17"/>
  <c r="B24" i="17" s="1"/>
  <c r="F18" i="17"/>
  <c r="F24" i="17" s="1"/>
  <c r="H18" i="17" l="1"/>
  <c r="I18" i="17" s="1"/>
  <c r="E24" i="17"/>
  <c r="H24" i="17"/>
  <c r="I24" i="17" s="1"/>
</calcChain>
</file>

<file path=xl/sharedStrings.xml><?xml version="1.0" encoding="utf-8"?>
<sst xmlns="http://schemas.openxmlformats.org/spreadsheetml/2006/main" count="30" uniqueCount="30">
  <si>
    <t>(Dollars in Millions)</t>
  </si>
  <si>
    <t>Amount</t>
  </si>
  <si>
    <t>Percent</t>
  </si>
  <si>
    <t>BIO</t>
  </si>
  <si>
    <t>CISE</t>
  </si>
  <si>
    <t>ENG</t>
  </si>
  <si>
    <t>GEO</t>
  </si>
  <si>
    <t>MPS</t>
  </si>
  <si>
    <t>SBE</t>
  </si>
  <si>
    <t>OISE</t>
  </si>
  <si>
    <t>Research &amp; Related Activities</t>
  </si>
  <si>
    <t>Education &amp; Human Resources</t>
  </si>
  <si>
    <t>Agency Operations &amp; Award Management</t>
  </si>
  <si>
    <t>National Science Board</t>
  </si>
  <si>
    <t>Office of Inspector General</t>
  </si>
  <si>
    <t>OPP</t>
  </si>
  <si>
    <t>U.S. Arctic Research Commission</t>
  </si>
  <si>
    <t>Major Research Equipment &amp; Facilities 
   Construction</t>
  </si>
  <si>
    <t>Total, National Science Foundation</t>
  </si>
  <si>
    <t>IA</t>
  </si>
  <si>
    <t>FY 2019
Request</t>
  </si>
  <si>
    <t>FY 2019
 Request
 RI Funding</t>
  </si>
  <si>
    <t>FY 2017
Actual</t>
  </si>
  <si>
    <t>FY 2018
(TBD)</t>
  </si>
  <si>
    <t>FY 2019 Request RI 
change over
FY 2017 Actual RI</t>
  </si>
  <si>
    <t>FY 2018
(TBD)
RI
Funding</t>
  </si>
  <si>
    <t>FY 2017
Actual
RI
Funding</t>
  </si>
  <si>
    <t>NATIONAL SCIENCE FOUNDATION</t>
  </si>
  <si>
    <t>RESEARCH INFRASTRUCTURE (RI) FUNDING, BY ACCOUNT AND ACTIVITY</t>
  </si>
  <si>
    <t>FY 2019 BUDGET REQUEST TO CONGRESS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</si>
</sst>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;\-&quot;$&quot;#,##0.00;&quot;-&quot;??"/>
    <numFmt numFmtId="165" formatCode="#,##0.00;\-#,##0.00;&quot;-&quot;??"/>
    <numFmt numFmtId="166" formatCode="0.0%;\-0.0%;&quot;-&quot;??"/>
    <numFmt numFmtId="167" formatCode="0.000000"/>
  </numFmts>
  <fonts count="7" x14ac:knownFonts="1"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 applyFill="1"/>
    <xf numFmtId="0" fontId="5" fillId="0" borderId="2" xfId="2" applyFont="1" applyFill="1" applyBorder="1" applyAlignment="1" applyProtection="1">
      <alignment vertical="top" wrapText="1" readingOrder="1"/>
      <protection locked="0"/>
    </xf>
    <xf numFmtId="0" fontId="5" fillId="0" borderId="4" xfId="2" applyFont="1" applyFill="1" applyBorder="1" applyAlignment="1" applyProtection="1">
      <alignment vertical="top" wrapText="1" readingOrder="1"/>
      <protection locked="0"/>
    </xf>
    <xf numFmtId="0" fontId="2" fillId="0" borderId="2" xfId="2" applyFont="1" applyFill="1" applyBorder="1" applyAlignment="1" applyProtection="1">
      <alignment vertical="top" wrapText="1" readingOrder="1"/>
      <protection locked="0"/>
    </xf>
    <xf numFmtId="0" fontId="2" fillId="0" borderId="5" xfId="2" applyFont="1" applyFill="1" applyBorder="1" applyAlignment="1" applyProtection="1">
      <alignment vertical="top" wrapText="1" readingOrder="1"/>
      <protection locked="0"/>
    </xf>
    <xf numFmtId="0" fontId="2" fillId="0" borderId="6" xfId="2" applyFont="1" applyFill="1" applyBorder="1" applyAlignment="1" applyProtection="1">
      <alignment vertical="top" wrapText="1" readingOrder="1"/>
      <protection locked="0"/>
    </xf>
    <xf numFmtId="0" fontId="2" fillId="0" borderId="11" xfId="2" applyFont="1" applyFill="1" applyBorder="1" applyAlignment="1" applyProtection="1">
      <alignment horizontal="center" vertical="center" wrapText="1" readingOrder="1"/>
      <protection locked="0"/>
    </xf>
    <xf numFmtId="166" fontId="2" fillId="0" borderId="13" xfId="2" applyNumberFormat="1" applyFont="1" applyFill="1" applyBorder="1" applyAlignment="1" applyProtection="1">
      <alignment horizontal="right" vertical="top" readingOrder="1"/>
      <protection locked="0"/>
    </xf>
    <xf numFmtId="166" fontId="2" fillId="0" borderId="3" xfId="2" applyNumberFormat="1" applyFont="1" applyFill="1" applyBorder="1" applyAlignment="1" applyProtection="1">
      <alignment horizontal="right" vertical="top" readingOrder="1"/>
      <protection locked="0"/>
    </xf>
    <xf numFmtId="164" fontId="2" fillId="0" borderId="14" xfId="2" applyNumberFormat="1" applyFont="1" applyFill="1" applyBorder="1" applyAlignment="1" applyProtection="1">
      <alignment vertical="top" readingOrder="1"/>
      <protection locked="0"/>
    </xf>
    <xf numFmtId="166" fontId="2" fillId="0" borderId="8" xfId="2" applyNumberFormat="1" applyFont="1" applyFill="1" applyBorder="1" applyAlignment="1" applyProtection="1">
      <alignment horizontal="right" vertical="top" readingOrder="1"/>
      <protection locked="0"/>
    </xf>
    <xf numFmtId="166" fontId="2" fillId="0" borderId="9" xfId="2" applyNumberFormat="1" applyFont="1" applyFill="1" applyBorder="1" applyAlignment="1" applyProtection="1">
      <alignment horizontal="right" vertical="top" readingOrder="1"/>
      <protection locked="0"/>
    </xf>
    <xf numFmtId="0" fontId="5" fillId="0" borderId="4" xfId="2" applyFont="1" applyFill="1" applyBorder="1" applyAlignment="1" applyProtection="1">
      <alignment vertical="center" wrapText="1" readingOrder="1"/>
      <protection locked="0"/>
    </xf>
    <xf numFmtId="164" fontId="5" fillId="0" borderId="1" xfId="2" applyNumberFormat="1" applyFont="1" applyFill="1" applyBorder="1" applyAlignment="1" applyProtection="1">
      <alignment vertical="center" readingOrder="1"/>
      <protection locked="0"/>
    </xf>
    <xf numFmtId="166" fontId="5" fillId="0" borderId="7" xfId="2" applyNumberFormat="1" applyFont="1" applyFill="1" applyBorder="1" applyAlignment="1" applyProtection="1">
      <alignment horizontal="right" vertical="center" readingOrder="1"/>
      <protection locked="0"/>
    </xf>
    <xf numFmtId="0" fontId="2" fillId="0" borderId="0" xfId="0" applyFont="1" applyFill="1" applyAlignment="1">
      <alignment vertical="center"/>
    </xf>
    <xf numFmtId="164" fontId="2" fillId="0" borderId="12" xfId="2" applyNumberFormat="1" applyFont="1" applyFill="1" applyBorder="1" applyAlignment="1" applyProtection="1">
      <alignment vertical="top" readingOrder="1"/>
      <protection locked="0"/>
    </xf>
    <xf numFmtId="165" fontId="2" fillId="0" borderId="0" xfId="2" applyNumberFormat="1" applyFont="1" applyFill="1" applyBorder="1" applyAlignment="1" applyProtection="1">
      <alignment vertical="top" readingOrder="1"/>
      <protection locked="0"/>
    </xf>
    <xf numFmtId="164" fontId="2" fillId="0" borderId="0" xfId="2" applyNumberFormat="1" applyFont="1" applyFill="1" applyBorder="1" applyAlignment="1" applyProtection="1">
      <alignment vertical="top" readingOrder="1"/>
      <protection locked="0"/>
    </xf>
    <xf numFmtId="164" fontId="2" fillId="0" borderId="10" xfId="2" applyNumberFormat="1" applyFont="1" applyFill="1" applyBorder="1" applyAlignment="1" applyProtection="1">
      <alignment vertical="top" readingOrder="1"/>
      <protection locked="0"/>
    </xf>
    <xf numFmtId="0" fontId="2" fillId="0" borderId="0" xfId="0" applyFont="1" applyFill="1" applyAlignment="1">
      <alignment vertical="center" readingOrder="1"/>
    </xf>
    <xf numFmtId="167" fontId="2" fillId="0" borderId="0" xfId="0" applyNumberFormat="1" applyFont="1" applyFill="1"/>
    <xf numFmtId="0" fontId="5" fillId="0" borderId="1" xfId="2" applyFont="1" applyFill="1" applyBorder="1" applyAlignment="1" applyProtection="1">
      <alignment horizontal="right" wrapText="1" readingOrder="1"/>
      <protection locked="0"/>
    </xf>
    <xf numFmtId="0" fontId="5" fillId="0" borderId="7" xfId="2" applyFont="1" applyFill="1" applyBorder="1" applyAlignment="1" applyProtection="1">
      <alignment horizontal="right" wrapText="1" readingOrder="1"/>
      <protection locked="0"/>
    </xf>
    <xf numFmtId="0" fontId="2" fillId="0" borderId="0" xfId="2" applyFont="1" applyFill="1" applyAlignment="1" applyProtection="1">
      <alignment vertical="top" wrapText="1" readingOrder="1"/>
      <protection locked="0"/>
    </xf>
    <xf numFmtId="0" fontId="2" fillId="0" borderId="0" xfId="2" applyFont="1" applyFill="1"/>
    <xf numFmtId="0" fontId="5" fillId="0" borderId="0" xfId="2" applyFont="1" applyFill="1" applyAlignment="1" applyProtection="1">
      <alignment horizontal="center" vertical="top" wrapText="1" readingOrder="1"/>
      <protection locked="0"/>
    </xf>
    <xf numFmtId="0" fontId="2" fillId="0" borderId="1" xfId="2" applyFont="1" applyFill="1" applyBorder="1" applyAlignment="1" applyProtection="1">
      <alignment horizontal="center" wrapText="1" readingOrder="1"/>
      <protection locked="0"/>
    </xf>
    <xf numFmtId="0" fontId="2" fillId="0" borderId="1" xfId="2" applyFont="1" applyFill="1" applyBorder="1" applyAlignment="1"/>
    <xf numFmtId="0" fontId="5" fillId="0" borderId="12" xfId="2" applyFont="1" applyFill="1" applyBorder="1" applyAlignment="1" applyProtection="1">
      <alignment horizontal="right" wrapText="1" readingOrder="1"/>
      <protection locked="0"/>
    </xf>
    <xf numFmtId="0" fontId="5" fillId="0" borderId="0" xfId="2" applyFont="1" applyFill="1" applyBorder="1" applyAlignment="1" applyProtection="1">
      <alignment horizontal="right" wrapText="1" readingOrder="1"/>
      <protection locked="0"/>
    </xf>
    <xf numFmtId="0" fontId="5" fillId="0" borderId="1" xfId="2" applyFont="1" applyFill="1" applyBorder="1" applyAlignment="1" applyProtection="1">
      <alignment horizontal="right" wrapText="1" readingOrder="1"/>
      <protection locked="0"/>
    </xf>
    <xf numFmtId="0" fontId="5" fillId="0" borderId="12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</cellXfs>
  <cellStyles count="11">
    <cellStyle name="Currency 2" xfId="5"/>
    <cellStyle name="Currency 2 2" xfId="8"/>
    <cellStyle name="Currency 3" xfId="3"/>
    <cellStyle name="Hyperlink 2" xfId="4"/>
    <cellStyle name="Normal" xfId="0" builtinId="0"/>
    <cellStyle name="Normal 2" xfId="1"/>
    <cellStyle name="Normal 3" xfId="2"/>
    <cellStyle name="Normal 3 2" xfId="7"/>
    <cellStyle name="Normal 4" xfId="9"/>
    <cellStyle name="Normal 5" xfId="10"/>
    <cellStyle name="Percent 2" xfId="6"/>
  </cellStyles>
  <dxfs count="0"/>
  <tableStyles count="0" defaultTableStyle="TableStyleMedium2" defaultPivotStyle="PivotStyleLight16"/>
  <colors>
    <mruColors>
      <color rgb="FFFF66FF"/>
      <color rgb="FF66FF66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tabSelected="1" workbookViewId="0">
      <selection sqref="A1:I1"/>
    </sheetView>
  </sheetViews>
  <sheetFormatPr defaultColWidth="8.7109375" defaultRowHeight="14.25" x14ac:dyDescent="0.2"/>
  <cols>
    <col min="1" max="1" width="41.28515625" style="1" customWidth="1"/>
    <col min="2" max="2" width="10.7109375" style="1" customWidth="1"/>
    <col min="3" max="3" width="11.5703125" style="1" customWidth="1"/>
    <col min="4" max="7" width="10.7109375" style="1" customWidth="1"/>
    <col min="8" max="9" width="12.7109375" style="1" customWidth="1"/>
    <col min="10" max="11" width="8.7109375" style="1"/>
    <col min="12" max="12" width="11.5703125" style="1" bestFit="1" customWidth="1"/>
    <col min="13" max="16384" width="8.7109375" style="1"/>
  </cols>
  <sheetData>
    <row r="1" spans="1:9" x14ac:dyDescent="0.2">
      <c r="A1" s="27" t="s">
        <v>27</v>
      </c>
      <c r="B1" s="26"/>
      <c r="C1" s="26"/>
      <c r="D1" s="26"/>
      <c r="E1" s="26"/>
      <c r="F1" s="26"/>
      <c r="G1" s="26"/>
      <c r="H1" s="26"/>
      <c r="I1" s="26"/>
    </row>
    <row r="2" spans="1:9" x14ac:dyDescent="0.2">
      <c r="A2" s="27" t="s">
        <v>28</v>
      </c>
      <c r="B2" s="26"/>
      <c r="C2" s="26"/>
      <c r="D2" s="26"/>
      <c r="E2" s="26"/>
      <c r="F2" s="26"/>
      <c r="G2" s="26"/>
      <c r="H2" s="26"/>
      <c r="I2" s="26"/>
    </row>
    <row r="3" spans="1:9" x14ac:dyDescent="0.2">
      <c r="A3" s="27" t="s">
        <v>29</v>
      </c>
      <c r="B3" s="26"/>
      <c r="C3" s="26"/>
      <c r="D3" s="26"/>
      <c r="E3" s="26"/>
      <c r="F3" s="26"/>
      <c r="G3" s="26"/>
      <c r="H3" s="26"/>
      <c r="I3" s="26"/>
    </row>
    <row r="4" spans="1:9" ht="15" thickBot="1" x14ac:dyDescent="0.25">
      <c r="A4" s="28" t="s">
        <v>0</v>
      </c>
      <c r="B4" s="29"/>
      <c r="C4" s="29"/>
      <c r="D4" s="29"/>
      <c r="E4" s="29"/>
      <c r="F4" s="29"/>
      <c r="G4" s="29"/>
      <c r="H4" s="29"/>
      <c r="I4" s="29"/>
    </row>
    <row r="5" spans="1:9" s="16" customFormat="1" ht="17.25" customHeight="1" x14ac:dyDescent="0.25">
      <c r="A5" s="7"/>
      <c r="B5" s="30" t="s">
        <v>22</v>
      </c>
      <c r="C5" s="30" t="s">
        <v>26</v>
      </c>
      <c r="D5" s="30" t="s">
        <v>23</v>
      </c>
      <c r="E5" s="30" t="s">
        <v>25</v>
      </c>
      <c r="F5" s="30" t="s">
        <v>20</v>
      </c>
      <c r="G5" s="30" t="s">
        <v>21</v>
      </c>
      <c r="H5" s="33" t="s">
        <v>24</v>
      </c>
      <c r="I5" s="34"/>
    </row>
    <row r="6" spans="1:9" ht="29.65" customHeight="1" x14ac:dyDescent="0.2">
      <c r="A6" s="2"/>
      <c r="B6" s="31"/>
      <c r="C6" s="31"/>
      <c r="D6" s="31"/>
      <c r="E6" s="31"/>
      <c r="F6" s="31"/>
      <c r="G6" s="31"/>
      <c r="H6" s="35"/>
      <c r="I6" s="36"/>
    </row>
    <row r="7" spans="1:9" ht="14.65" customHeight="1" thickBot="1" x14ac:dyDescent="0.3">
      <c r="A7" s="3"/>
      <c r="B7" s="32"/>
      <c r="C7" s="32"/>
      <c r="D7" s="32"/>
      <c r="E7" s="32"/>
      <c r="F7" s="32"/>
      <c r="G7" s="32"/>
      <c r="H7" s="23" t="s">
        <v>1</v>
      </c>
      <c r="I7" s="24" t="s">
        <v>2</v>
      </c>
    </row>
    <row r="8" spans="1:9" x14ac:dyDescent="0.2">
      <c r="A8" s="4" t="s">
        <v>3</v>
      </c>
      <c r="B8" s="19">
        <v>742.22179000000006</v>
      </c>
      <c r="C8" s="17">
        <v>122.994192</v>
      </c>
      <c r="D8" s="19">
        <v>0</v>
      </c>
      <c r="E8" s="17">
        <v>0</v>
      </c>
      <c r="F8" s="19">
        <v>738.16</v>
      </c>
      <c r="G8" s="19">
        <v>119.36</v>
      </c>
      <c r="H8" s="17">
        <f>G8-C8</f>
        <v>-3.6341919999999988</v>
      </c>
      <c r="I8" s="8">
        <f>IF(C8=0,"N/A",H8/C8)</f>
        <v>-2.9547671649406006E-2</v>
      </c>
    </row>
    <row r="9" spans="1:9" x14ac:dyDescent="0.2">
      <c r="A9" s="4" t="s">
        <v>4</v>
      </c>
      <c r="B9" s="18">
        <v>935.93000300000006</v>
      </c>
      <c r="C9" s="18">
        <v>168.540989</v>
      </c>
      <c r="D9" s="18">
        <v>0</v>
      </c>
      <c r="E9" s="18">
        <v>0</v>
      </c>
      <c r="F9" s="18">
        <v>925.42</v>
      </c>
      <c r="G9" s="18">
        <v>161.85</v>
      </c>
      <c r="H9" s="18">
        <f t="shared" ref="H9:H24" si="0">G9-C9</f>
        <v>-6.6909890000000019</v>
      </c>
      <c r="I9" s="9">
        <f t="shared" ref="I9:I24" si="1">IF(C9=0,"N/A",H9/C9)</f>
        <v>-3.9699476309587825E-2</v>
      </c>
    </row>
    <row r="10" spans="1:9" x14ac:dyDescent="0.2">
      <c r="A10" s="4" t="s">
        <v>5</v>
      </c>
      <c r="B10" s="18">
        <v>930.91955900000005</v>
      </c>
      <c r="C10" s="18">
        <v>30.909123000000001</v>
      </c>
      <c r="D10" s="18">
        <v>0</v>
      </c>
      <c r="E10" s="18">
        <v>0</v>
      </c>
      <c r="F10" s="18">
        <v>921.43</v>
      </c>
      <c r="G10" s="18">
        <v>22.58</v>
      </c>
      <c r="H10" s="18">
        <f t="shared" si="0"/>
        <v>-8.3291230000000027</v>
      </c>
      <c r="I10" s="9">
        <f t="shared" si="1"/>
        <v>-0.26947134669592543</v>
      </c>
    </row>
    <row r="11" spans="1:9" x14ac:dyDescent="0.2">
      <c r="A11" s="4" t="s">
        <v>6</v>
      </c>
      <c r="B11" s="18">
        <v>825.62029199999995</v>
      </c>
      <c r="C11" s="18">
        <v>330.10062100000005</v>
      </c>
      <c r="D11" s="18">
        <v>0</v>
      </c>
      <c r="E11" s="18">
        <v>0</v>
      </c>
      <c r="F11" s="18">
        <v>852.98</v>
      </c>
      <c r="G11" s="18">
        <v>349.11999999999995</v>
      </c>
      <c r="H11" s="18">
        <f t="shared" si="0"/>
        <v>19.019378999999901</v>
      </c>
      <c r="I11" s="9">
        <f t="shared" si="1"/>
        <v>5.7616913722800596E-2</v>
      </c>
    </row>
    <row r="12" spans="1:9" x14ac:dyDescent="0.2">
      <c r="A12" s="4" t="s">
        <v>7</v>
      </c>
      <c r="B12" s="18">
        <v>1362.4266239999999</v>
      </c>
      <c r="C12" s="18">
        <v>352.56376499999999</v>
      </c>
      <c r="D12" s="18">
        <v>0</v>
      </c>
      <c r="E12" s="18">
        <v>0</v>
      </c>
      <c r="F12" s="18">
        <v>1345.32</v>
      </c>
      <c r="G12" s="18">
        <v>346.17</v>
      </c>
      <c r="H12" s="18">
        <f t="shared" si="0"/>
        <v>-6.3937649999999735</v>
      </c>
      <c r="I12" s="9">
        <f t="shared" si="1"/>
        <v>-1.8135059908950014E-2</v>
      </c>
    </row>
    <row r="13" spans="1:9" x14ac:dyDescent="0.2">
      <c r="A13" s="4" t="s">
        <v>8</v>
      </c>
      <c r="B13" s="18">
        <v>270.890917</v>
      </c>
      <c r="C13" s="18">
        <v>61.085737000000002</v>
      </c>
      <c r="D13" s="18">
        <v>0</v>
      </c>
      <c r="E13" s="18">
        <v>0</v>
      </c>
      <c r="F13" s="18">
        <v>246.19</v>
      </c>
      <c r="G13" s="18">
        <v>58.04</v>
      </c>
      <c r="H13" s="18">
        <f t="shared" si="0"/>
        <v>-3.0457370000000026</v>
      </c>
      <c r="I13" s="9">
        <f t="shared" si="1"/>
        <v>-4.9860035248490205E-2</v>
      </c>
    </row>
    <row r="14" spans="1:9" x14ac:dyDescent="0.2">
      <c r="A14" s="4" t="s">
        <v>9</v>
      </c>
      <c r="B14" s="18">
        <v>48.957906000000001</v>
      </c>
      <c r="C14" s="18">
        <v>0.1</v>
      </c>
      <c r="D14" s="18">
        <v>0</v>
      </c>
      <c r="E14" s="18">
        <v>0</v>
      </c>
      <c r="F14" s="18">
        <v>48.5</v>
      </c>
      <c r="G14" s="18">
        <v>0.1</v>
      </c>
      <c r="H14" s="18">
        <f t="shared" ref="H14" si="2">G14-C14</f>
        <v>0</v>
      </c>
      <c r="I14" s="9">
        <f t="shared" ref="I14" si="3">IF(C14=0,"N/A",H14/C14)</f>
        <v>0</v>
      </c>
    </row>
    <row r="15" spans="1:9" x14ac:dyDescent="0.2">
      <c r="A15" s="4" t="s">
        <v>15</v>
      </c>
      <c r="B15" s="18">
        <v>467.85081500000001</v>
      </c>
      <c r="C15" s="18">
        <v>346.34321399999999</v>
      </c>
      <c r="D15" s="18">
        <v>0</v>
      </c>
      <c r="E15" s="18">
        <v>0</v>
      </c>
      <c r="F15" s="18">
        <v>534.54</v>
      </c>
      <c r="G15" s="18">
        <v>420.19</v>
      </c>
      <c r="H15" s="18">
        <f t="shared" ref="H15" si="4">G15-C15</f>
        <v>73.846786000000009</v>
      </c>
      <c r="I15" s="9">
        <f t="shared" ref="I15" si="5">IF(C15=0,"N/A",H15/C15)</f>
        <v>0.21321851566579275</v>
      </c>
    </row>
    <row r="16" spans="1:9" x14ac:dyDescent="0.2">
      <c r="A16" s="4" t="s">
        <v>19</v>
      </c>
      <c r="B16" s="18">
        <v>420.26637499999998</v>
      </c>
      <c r="C16" s="18">
        <v>79.932371000000003</v>
      </c>
      <c r="D16" s="18">
        <v>0</v>
      </c>
      <c r="E16" s="18">
        <v>0</v>
      </c>
      <c r="F16" s="18">
        <v>536.72</v>
      </c>
      <c r="G16" s="18">
        <v>137.85</v>
      </c>
      <c r="H16" s="18">
        <f t="shared" si="0"/>
        <v>57.917628999999991</v>
      </c>
      <c r="I16" s="9">
        <f t="shared" si="1"/>
        <v>0.72458289770986506</v>
      </c>
    </row>
    <row r="17" spans="1:12" x14ac:dyDescent="0.2">
      <c r="A17" s="4" t="s">
        <v>16</v>
      </c>
      <c r="B17" s="18">
        <v>1.43</v>
      </c>
      <c r="C17" s="18">
        <v>0</v>
      </c>
      <c r="D17" s="18">
        <v>0</v>
      </c>
      <c r="E17" s="18">
        <v>0</v>
      </c>
      <c r="F17" s="18">
        <v>1.42</v>
      </c>
      <c r="G17" s="18">
        <v>0</v>
      </c>
      <c r="H17" s="18">
        <f t="shared" si="0"/>
        <v>0</v>
      </c>
      <c r="I17" s="9" t="str">
        <f t="shared" si="1"/>
        <v>N/A</v>
      </c>
    </row>
    <row r="18" spans="1:12" x14ac:dyDescent="0.2">
      <c r="A18" s="5" t="s">
        <v>10</v>
      </c>
      <c r="B18" s="10">
        <f>SUM(B8:B17)</f>
        <v>6006.5142809999998</v>
      </c>
      <c r="C18" s="10">
        <f t="shared" ref="C18:G18" si="6">SUM(C8:C17)</f>
        <v>1492.5700120000001</v>
      </c>
      <c r="D18" s="10">
        <f t="shared" si="6"/>
        <v>0</v>
      </c>
      <c r="E18" s="10">
        <f t="shared" si="6"/>
        <v>0</v>
      </c>
      <c r="F18" s="10">
        <f t="shared" si="6"/>
        <v>6150.6799999999994</v>
      </c>
      <c r="G18" s="10">
        <f t="shared" si="6"/>
        <v>1615.2599999999998</v>
      </c>
      <c r="H18" s="10">
        <f t="shared" si="0"/>
        <v>122.68998799999963</v>
      </c>
      <c r="I18" s="11">
        <f t="shared" si="1"/>
        <v>8.2200491108352522E-2</v>
      </c>
    </row>
    <row r="19" spans="1:12" x14ac:dyDescent="0.2">
      <c r="A19" s="4" t="s">
        <v>11</v>
      </c>
      <c r="B19" s="19">
        <v>873.37341000000004</v>
      </c>
      <c r="C19" s="19">
        <v>0</v>
      </c>
      <c r="D19" s="19">
        <v>0</v>
      </c>
      <c r="E19" s="19">
        <v>0</v>
      </c>
      <c r="F19" s="19">
        <v>873.37</v>
      </c>
      <c r="G19" s="19">
        <v>0</v>
      </c>
      <c r="H19" s="19">
        <f t="shared" si="0"/>
        <v>0</v>
      </c>
      <c r="I19" s="9" t="str">
        <f t="shared" si="1"/>
        <v>N/A</v>
      </c>
    </row>
    <row r="20" spans="1:12" ht="28.5" x14ac:dyDescent="0.2">
      <c r="A20" s="4" t="s">
        <v>17</v>
      </c>
      <c r="B20" s="19">
        <v>222.779696</v>
      </c>
      <c r="C20" s="19">
        <v>222.45432600000001</v>
      </c>
      <c r="D20" s="19">
        <v>0</v>
      </c>
      <c r="E20" s="19">
        <v>0</v>
      </c>
      <c r="F20" s="19">
        <v>94.65</v>
      </c>
      <c r="G20" s="19">
        <v>93.65</v>
      </c>
      <c r="H20" s="19">
        <f t="shared" si="0"/>
        <v>-128.804326</v>
      </c>
      <c r="I20" s="9">
        <f t="shared" si="1"/>
        <v>-0.57901470524785392</v>
      </c>
    </row>
    <row r="21" spans="1:12" x14ac:dyDescent="0.2">
      <c r="A21" s="4" t="s">
        <v>12</v>
      </c>
      <c r="B21" s="19">
        <v>382.06322999999998</v>
      </c>
      <c r="C21" s="19">
        <v>0</v>
      </c>
      <c r="D21" s="19">
        <v>0</v>
      </c>
      <c r="E21" s="19">
        <v>0</v>
      </c>
      <c r="F21" s="19">
        <v>333.63</v>
      </c>
      <c r="G21" s="19">
        <v>0</v>
      </c>
      <c r="H21" s="19">
        <f t="shared" si="0"/>
        <v>0</v>
      </c>
      <c r="I21" s="9" t="str">
        <f t="shared" si="1"/>
        <v>N/A</v>
      </c>
    </row>
    <row r="22" spans="1:12" x14ac:dyDescent="0.2">
      <c r="A22" s="4" t="s">
        <v>13</v>
      </c>
      <c r="B22" s="19">
        <v>4.2703439999999997</v>
      </c>
      <c r="C22" s="19">
        <v>0</v>
      </c>
      <c r="D22" s="19">
        <v>0</v>
      </c>
      <c r="E22" s="19">
        <v>0</v>
      </c>
      <c r="F22" s="19">
        <v>4.32</v>
      </c>
      <c r="G22" s="19">
        <v>0</v>
      </c>
      <c r="H22" s="19">
        <f t="shared" si="0"/>
        <v>0</v>
      </c>
      <c r="I22" s="9" t="str">
        <f t="shared" si="1"/>
        <v>N/A</v>
      </c>
      <c r="L22" s="22"/>
    </row>
    <row r="23" spans="1:12" ht="15" thickBot="1" x14ac:dyDescent="0.25">
      <c r="A23" s="6" t="s">
        <v>14</v>
      </c>
      <c r="B23" s="20">
        <v>15.097181000000001</v>
      </c>
      <c r="C23" s="20">
        <v>0</v>
      </c>
      <c r="D23" s="20">
        <v>0</v>
      </c>
      <c r="E23" s="20">
        <v>0</v>
      </c>
      <c r="F23" s="20">
        <v>15.345000000000001</v>
      </c>
      <c r="G23" s="20">
        <v>0</v>
      </c>
      <c r="H23" s="20">
        <f t="shared" si="0"/>
        <v>0</v>
      </c>
      <c r="I23" s="12" t="str">
        <f t="shared" si="1"/>
        <v>N/A</v>
      </c>
    </row>
    <row r="24" spans="1:12" s="21" customFormat="1" ht="16.5" thickTop="1" thickBot="1" x14ac:dyDescent="0.3">
      <c r="A24" s="13" t="s">
        <v>18</v>
      </c>
      <c r="B24" s="14">
        <f>SUM(B18:B23)</f>
        <v>7504.0981419999989</v>
      </c>
      <c r="C24" s="14">
        <f t="shared" ref="C24:G24" si="7">SUM(C18:C23)</f>
        <v>1715.0243380000002</v>
      </c>
      <c r="D24" s="14">
        <f t="shared" si="7"/>
        <v>0</v>
      </c>
      <c r="E24" s="14">
        <f t="shared" si="7"/>
        <v>0</v>
      </c>
      <c r="F24" s="14">
        <f t="shared" si="7"/>
        <v>7471.994999999999</v>
      </c>
      <c r="G24" s="14">
        <f t="shared" si="7"/>
        <v>1708.9099999999999</v>
      </c>
      <c r="H24" s="14">
        <f t="shared" si="0"/>
        <v>-6.1143380000003162</v>
      </c>
      <c r="I24" s="15">
        <f t="shared" si="1"/>
        <v>-3.5651610677027695E-3</v>
      </c>
    </row>
    <row r="25" spans="1:12" x14ac:dyDescent="0.2">
      <c r="A25" s="25"/>
      <c r="B25" s="26"/>
      <c r="C25" s="26"/>
      <c r="D25" s="26"/>
      <c r="E25" s="26"/>
      <c r="F25" s="26"/>
      <c r="G25" s="26"/>
      <c r="H25" s="26"/>
      <c r="I25" s="26"/>
    </row>
  </sheetData>
  <mergeCells count="12">
    <mergeCell ref="A25:I25"/>
    <mergeCell ref="A1:I1"/>
    <mergeCell ref="A2:I2"/>
    <mergeCell ref="A3:I3"/>
    <mergeCell ref="A4:I4"/>
    <mergeCell ref="G5:G7"/>
    <mergeCell ref="F5:F7"/>
    <mergeCell ref="E5:E7"/>
    <mergeCell ref="D5:D7"/>
    <mergeCell ref="C5:C7"/>
    <mergeCell ref="B5:B7"/>
    <mergeCell ref="H5:I6"/>
  </mergeCells>
  <printOptions horizontalCentered="1"/>
  <pageMargins left="0.7" right="0.7" top="0.75" bottom="0.75" header="0.3" footer="0.3"/>
  <pageSetup scale="94" orientation="landscape" r:id="rId1"/>
  <ignoredErrors>
    <ignoredError sqref="B18:I18 H14:I14 H15:I15 H16:I17 H8:I13 B24:I24 H19:I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 by Acct-Activ</vt:lpstr>
      <vt:lpstr>'RI by Acct-Activ'!Print_Area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2019 NSF Budget Request RI by Account and Activity table</dc:title>
  <dc:creator>NSF</dc:creator>
  <cp:lastModifiedBy>Oxenrider, Clinton J., Jr.</cp:lastModifiedBy>
  <cp:lastPrinted>2018-02-22T16:14:08Z</cp:lastPrinted>
  <dcterms:created xsi:type="dcterms:W3CDTF">2013-08-27T19:42:23Z</dcterms:created>
  <dcterms:modified xsi:type="dcterms:W3CDTF">2018-02-27T20:21:31Z</dcterms:modified>
</cp:coreProperties>
</file>