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0_ncr:100000_{45123713-D4B9-4C45-AB37-0B4AB32D5989}" xr6:coauthVersionLast="31" xr6:coauthVersionMax="31" xr10:uidLastSave="{00000000-0000-0000-0000-000000000000}"/>
  <bookViews>
    <workbookView xWindow="0" yWindow="0" windowWidth="12630" windowHeight="9285" xr2:uid="{0C901BDC-37B8-4D9E-8D59-2FED43B32D4D}"/>
  </bookViews>
  <sheets>
    <sheet name="HRD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E18" i="1"/>
  <c r="F18" i="1" s="1"/>
  <c r="D17" i="1"/>
  <c r="C17" i="1"/>
  <c r="B17" i="1"/>
  <c r="E17" i="1" s="1"/>
  <c r="F16" i="1"/>
  <c r="E16" i="1"/>
  <c r="E15" i="1"/>
  <c r="F15" i="1" s="1"/>
  <c r="F14" i="1"/>
  <c r="E14" i="1"/>
  <c r="E13" i="1"/>
  <c r="F13" i="1" s="1"/>
  <c r="D12" i="1"/>
  <c r="E12" i="1" s="1"/>
  <c r="C12" i="1"/>
  <c r="C8" i="1" s="1"/>
  <c r="C6" i="1" s="1"/>
  <c r="C5" i="1" s="1"/>
  <c r="B12" i="1"/>
  <c r="F12" i="1" s="1"/>
  <c r="E11" i="1"/>
  <c r="F11" i="1" s="1"/>
  <c r="F10" i="1"/>
  <c r="E10" i="1"/>
  <c r="E9" i="1"/>
  <c r="F9" i="1" s="1"/>
  <c r="F8" i="1"/>
  <c r="E8" i="1"/>
  <c r="E7" i="1"/>
  <c r="F7" i="1" s="1"/>
  <c r="D6" i="1"/>
  <c r="E6" i="1" s="1"/>
  <c r="B6" i="1"/>
  <c r="F6" i="1" s="1"/>
  <c r="D5" i="1"/>
  <c r="E5" i="1" l="1"/>
  <c r="B5" i="1"/>
  <c r="F17" i="1"/>
  <c r="F5" i="1" l="1"/>
</calcChain>
</file>

<file path=xl/sharedStrings.xml><?xml version="1.0" encoding="utf-8"?>
<sst xmlns="http://schemas.openxmlformats.org/spreadsheetml/2006/main" count="26" uniqueCount="26">
  <si>
    <t>HRD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</si>
  <si>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</si>
  <si>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</si>
  <si>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</si>
  <si>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</si>
  <si>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</si>
  <si>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</si>
  <si>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</si>
  <si>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</si>
  <si>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Learning and Learning Environments</t>
  </si>
  <si>
    <r>
      <t xml:space="preserve">   ADVANCE</t>
    </r>
    <r>
      <rPr>
        <vertAlign val="superscript"/>
        <sz val="10"/>
        <rFont val="Arial"/>
        <family val="2"/>
      </rPr>
      <t>1</t>
    </r>
  </si>
  <si>
    <t xml:space="preserve">   Alliances for Graduate Education and the
      Professoriate (AGEP)</t>
  </si>
  <si>
    <t xml:space="preserve">   Historically Black Colleges and Universities
      Undergraduate Program (HBCU-UP)</t>
  </si>
  <si>
    <t xml:space="preserve">   INSPIRE</t>
  </si>
  <si>
    <t xml:space="preserve">   Tribal Colleges and Universities Program (TCUP)</t>
  </si>
  <si>
    <t>Broadening Participation &amp; Institutional Capacity</t>
  </si>
  <si>
    <t xml:space="preserve">   EHR Core Research (ECR): Broadening
      Participation and Institutional Capacity in STEM</t>
  </si>
  <si>
    <r>
      <t>IUSE: Hispanic Serving Institutions (HSI) Program</t>
    </r>
    <r>
      <rPr>
        <vertAlign val="superscript"/>
        <sz val="10"/>
        <rFont val="Arial"/>
        <family val="2"/>
      </rPr>
      <t>2</t>
    </r>
  </si>
  <si>
    <r>
      <t>Big Idea: NSF INCLUDES</t>
    </r>
    <r>
      <rPr>
        <vertAlign val="superscript"/>
        <sz val="10"/>
        <rFont val="Arial"/>
        <family val="2"/>
      </rPr>
      <t>3</t>
    </r>
  </si>
  <si>
    <t xml:space="preserve">   Louis Stokes Alliances for Minority Participation (LSAMP)</t>
  </si>
  <si>
    <t xml:space="preserve">STEM Professional Workforce </t>
  </si>
  <si>
    <t xml:space="preserve">   Centers for Research Excellence in Science and
      Technology (CREST)</t>
  </si>
  <si>
    <t xml:space="preserve">   Excellence Awards in Science and Engineering (EASE)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</si>
  <si>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Total FY 2018 Actual funding for ADVANCE is $18.0 million with $16.47 million contributed from the R&amp;RA account. In
FY 2020, all funding for ADVANCE resides in the EHR account.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</si>
  <si>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The FY 2018 HSI funding total of $45.0 million included $15.0 million in FY 2017 carryover funds in IA and $30.0 million in FY 2018 funds in EHR. Within EHR, HSI is co-managed by DUE and HRD. The HSI FY 2020 Request level of $15.0 million will target attracting HSIs not having a funding-track record with NSF while education research and development projects at HSIs will be funded through other EHR programs including IUSE, S-STEM, and ATE.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</si>
  <si>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Total FY 2018 Actual funding for NSF INCLUDES is $17.95 million with $12.48 million contributed from the R&amp;RA account. In 
FY 2020, all funding for NSF INCLUDES resides in the EHR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</si>
</sst>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3" fillId="0" borderId="0" xfId="0" applyFont="1" applyFill="1" applyBorder="1" applyAlignment="1">
      <alignment horizontal="left" wrapText="1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wrapText="1" indent="1"/>
    </xf>
    <xf numFmtId="166" fontId="0" fillId="0" borderId="0" xfId="0" applyNumberFormat="1" applyFont="1" applyAlignment="1" applyProtection="1">
      <alignment horizontal="right" vertical="top"/>
      <protection locked="0"/>
    </xf>
    <xf numFmtId="166" fontId="0" fillId="0" borderId="0" xfId="0" applyNumberFormat="1" applyFont="1" applyAlignment="1" applyProtection="1">
      <alignment horizontal="right" vertical="top"/>
    </xf>
    <xf numFmtId="165" fontId="0" fillId="0" borderId="0" xfId="0" applyNumberFormat="1" applyFont="1" applyAlignment="1" applyProtection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7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9BC78-4193-4BB2-A9F2-1BCCFAB17BD0}">
  <sheetPr>
    <pageSetUpPr fitToPage="1"/>
  </sheetPr>
  <dimension ref="A1:F28"/>
  <sheetViews>
    <sheetView showGridLines="0" tabSelected="1" zoomScaleNormal="100" workbookViewId="0">
      <selection activeCell="A28" sqref="A28"/>
    </sheetView>
  </sheetViews>
  <sheetFormatPr defaultColWidth="8.85546875" defaultRowHeight="12.75" x14ac:dyDescent="0.2"/>
  <cols>
    <col min="1" max="1" width="50.7109375" style="2" customWidth="1"/>
    <col min="2" max="6" width="9.28515625" style="2" customWidth="1"/>
    <col min="7" max="16384" width="8.85546875" style="2"/>
  </cols>
  <sheetData>
    <row r="1" spans="1:6" s="1" customFormat="1" ht="13.5" customHeight="1" x14ac:dyDescent="0.2">
      <c r="A1" s="33" t="s">
        <v>0</v>
      </c>
      <c r="B1" s="33"/>
      <c r="C1" s="33"/>
      <c r="D1" s="33"/>
      <c r="E1" s="33"/>
      <c r="F1" s="33"/>
    </row>
    <row r="2" spans="1:6" ht="13.5" customHeight="1" thickBot="1" x14ac:dyDescent="0.25">
      <c r="A2" s="34" t="s">
        <v>1</v>
      </c>
      <c r="B2" s="34"/>
      <c r="C2" s="34"/>
      <c r="D2" s="34"/>
      <c r="E2" s="34"/>
      <c r="F2" s="34"/>
    </row>
    <row r="3" spans="1:6" ht="27" customHeight="1" x14ac:dyDescent="0.2">
      <c r="A3" s="3"/>
      <c r="B3" s="35" t="s">
        <v>2</v>
      </c>
      <c r="C3" s="37" t="s">
        <v>3</v>
      </c>
      <c r="D3" s="35" t="s">
        <v>4</v>
      </c>
      <c r="E3" s="38" t="s">
        <v>5</v>
      </c>
      <c r="F3" s="39"/>
    </row>
    <row r="4" spans="1:6" ht="13.5" customHeight="1" x14ac:dyDescent="0.2">
      <c r="A4" s="4"/>
      <c r="B4" s="36"/>
      <c r="C4" s="36"/>
      <c r="D4" s="36"/>
      <c r="E4" s="5" t="s">
        <v>6</v>
      </c>
      <c r="F4" s="5" t="s">
        <v>7</v>
      </c>
    </row>
    <row r="5" spans="1:6" ht="13.5" customHeight="1" x14ac:dyDescent="0.2">
      <c r="A5" s="6" t="s">
        <v>8</v>
      </c>
      <c r="B5" s="7">
        <f>+B6+B12+B17</f>
        <v>162.65950000000001</v>
      </c>
      <c r="C5" s="7">
        <f t="shared" ref="C5:D5" si="0">+C6+C12+C17</f>
        <v>0</v>
      </c>
      <c r="D5" s="7">
        <f t="shared" si="0"/>
        <v>178.3</v>
      </c>
      <c r="E5" s="8">
        <f t="shared" ref="E5:E19" si="1">D5-B5</f>
        <v>15.640500000000003</v>
      </c>
      <c r="F5" s="9">
        <f t="shared" ref="F5:F19" si="2">IF(B5=0,"N/A",E5/B5)</f>
        <v>9.6154851084627721E-2</v>
      </c>
    </row>
    <row r="6" spans="1:6" ht="13.5" customHeight="1" x14ac:dyDescent="0.2">
      <c r="A6" s="10" t="s">
        <v>9</v>
      </c>
      <c r="B6" s="11">
        <f>SUM(B7:B11)</f>
        <v>58.539500000000004</v>
      </c>
      <c r="C6" s="11">
        <f>SUM(C7:C11)</f>
        <v>0</v>
      </c>
      <c r="D6" s="11">
        <f>SUM(D7:D11)</f>
        <v>71.739999999999995</v>
      </c>
      <c r="E6" s="12">
        <f t="shared" si="1"/>
        <v>13.200499999999991</v>
      </c>
      <c r="F6" s="13">
        <f t="shared" si="2"/>
        <v>0.22549731377958457</v>
      </c>
    </row>
    <row r="7" spans="1:6" ht="13.5" customHeight="1" x14ac:dyDescent="0.2">
      <c r="A7" s="14" t="s">
        <v>10</v>
      </c>
      <c r="B7" s="15">
        <v>1.53</v>
      </c>
      <c r="C7" s="15">
        <v>0</v>
      </c>
      <c r="D7" s="15">
        <v>18</v>
      </c>
      <c r="E7" s="16">
        <f t="shared" si="1"/>
        <v>16.47</v>
      </c>
      <c r="F7" s="17">
        <f t="shared" si="2"/>
        <v>10.76470588235294</v>
      </c>
    </row>
    <row r="8" spans="1:6" ht="27" customHeight="1" x14ac:dyDescent="0.2">
      <c r="A8" s="18" t="s">
        <v>11</v>
      </c>
      <c r="B8" s="15">
        <v>8</v>
      </c>
      <c r="C8" s="15">
        <f>SUM(C9:C15)</f>
        <v>0</v>
      </c>
      <c r="D8" s="15">
        <v>7.54</v>
      </c>
      <c r="E8" s="16">
        <f t="shared" si="1"/>
        <v>-0.45999999999999996</v>
      </c>
      <c r="F8" s="17">
        <f t="shared" si="2"/>
        <v>-5.7499999999999996E-2</v>
      </c>
    </row>
    <row r="9" spans="1:6" ht="27" customHeight="1" x14ac:dyDescent="0.2">
      <c r="A9" s="18" t="s">
        <v>12</v>
      </c>
      <c r="B9" s="15">
        <v>34.92</v>
      </c>
      <c r="C9" s="15">
        <v>0</v>
      </c>
      <c r="D9" s="15">
        <v>33</v>
      </c>
      <c r="E9" s="16">
        <f t="shared" si="1"/>
        <v>-1.9200000000000017</v>
      </c>
      <c r="F9" s="17">
        <f t="shared" si="2"/>
        <v>-5.4982817869415855E-2</v>
      </c>
    </row>
    <row r="10" spans="1:6" ht="13.5" customHeight="1" x14ac:dyDescent="0.2">
      <c r="A10" s="14" t="s">
        <v>13</v>
      </c>
      <c r="B10" s="15">
        <v>8.9499999999999996E-2</v>
      </c>
      <c r="C10" s="15">
        <v>0</v>
      </c>
      <c r="D10" s="15">
        <v>0</v>
      </c>
      <c r="E10" s="16">
        <f t="shared" si="1"/>
        <v>-8.9499999999999996E-2</v>
      </c>
      <c r="F10" s="17">
        <f t="shared" si="2"/>
        <v>-1</v>
      </c>
    </row>
    <row r="11" spans="1:6" ht="13.5" customHeight="1" x14ac:dyDescent="0.2">
      <c r="A11" s="18" t="s">
        <v>14</v>
      </c>
      <c r="B11" s="15">
        <v>14</v>
      </c>
      <c r="C11" s="15">
        <v>0</v>
      </c>
      <c r="D11" s="15">
        <v>13.2</v>
      </c>
      <c r="E11" s="16">
        <f t="shared" si="1"/>
        <v>-0.80000000000000071</v>
      </c>
      <c r="F11" s="17">
        <f t="shared" si="2"/>
        <v>-5.7142857142857197E-2</v>
      </c>
    </row>
    <row r="12" spans="1:6" ht="13.5" customHeight="1" x14ac:dyDescent="0.2">
      <c r="A12" s="10" t="s">
        <v>15</v>
      </c>
      <c r="B12" s="11">
        <f>SUM(B13:B16)</f>
        <v>74.37</v>
      </c>
      <c r="C12" s="11">
        <f>SUM(C13:C16)</f>
        <v>0</v>
      </c>
      <c r="D12" s="11">
        <f>SUM(D13:D16)</f>
        <v>79.930000000000007</v>
      </c>
      <c r="E12" s="12">
        <f t="shared" si="1"/>
        <v>5.5600000000000023</v>
      </c>
      <c r="F12" s="13">
        <f t="shared" si="2"/>
        <v>7.4761328492671808E-2</v>
      </c>
    </row>
    <row r="13" spans="1:6" ht="27" customHeight="1" x14ac:dyDescent="0.2">
      <c r="A13" s="18" t="s">
        <v>16</v>
      </c>
      <c r="B13" s="15">
        <v>12.88</v>
      </c>
      <c r="C13" s="15">
        <v>0</v>
      </c>
      <c r="D13" s="15">
        <v>8.93</v>
      </c>
      <c r="E13" s="16">
        <f t="shared" si="1"/>
        <v>-3.9500000000000011</v>
      </c>
      <c r="F13" s="17">
        <f t="shared" si="2"/>
        <v>-0.30667701863354041</v>
      </c>
    </row>
    <row r="14" spans="1:6" ht="15" customHeight="1" x14ac:dyDescent="0.2">
      <c r="A14" s="19" t="s">
        <v>17</v>
      </c>
      <c r="B14" s="15">
        <v>10</v>
      </c>
      <c r="C14" s="15">
        <v>0</v>
      </c>
      <c r="D14" s="15">
        <v>5</v>
      </c>
      <c r="E14" s="16">
        <f t="shared" si="1"/>
        <v>-5</v>
      </c>
      <c r="F14" s="17">
        <f t="shared" si="2"/>
        <v>-0.5</v>
      </c>
    </row>
    <row r="15" spans="1:6" ht="13.5" customHeight="1" x14ac:dyDescent="0.2">
      <c r="A15" s="20" t="s">
        <v>18</v>
      </c>
      <c r="B15" s="15">
        <v>5.47</v>
      </c>
      <c r="C15" s="15">
        <v>0</v>
      </c>
      <c r="D15" s="15">
        <v>20</v>
      </c>
      <c r="E15" s="16">
        <f t="shared" si="1"/>
        <v>14.530000000000001</v>
      </c>
      <c r="F15" s="17">
        <f t="shared" si="2"/>
        <v>2.6563071297989036</v>
      </c>
    </row>
    <row r="16" spans="1:6" ht="13.5" customHeight="1" x14ac:dyDescent="0.2">
      <c r="A16" s="18" t="s">
        <v>19</v>
      </c>
      <c r="B16" s="21">
        <v>46.02</v>
      </c>
      <c r="C16" s="21">
        <v>0</v>
      </c>
      <c r="D16" s="21">
        <v>46</v>
      </c>
      <c r="E16" s="22">
        <f t="shared" si="1"/>
        <v>-2.0000000000003126E-2</v>
      </c>
      <c r="F16" s="23">
        <f t="shared" si="2"/>
        <v>-4.3459365493270588E-4</v>
      </c>
    </row>
    <row r="17" spans="1:6" ht="13.5" customHeight="1" x14ac:dyDescent="0.2">
      <c r="A17" s="10" t="s">
        <v>20</v>
      </c>
      <c r="B17" s="11">
        <f>SUM(B18:B19)</f>
        <v>29.75</v>
      </c>
      <c r="C17" s="11">
        <f>SUM(C18:C19)</f>
        <v>0</v>
      </c>
      <c r="D17" s="11">
        <f>SUM(D18:D19)</f>
        <v>26.63</v>
      </c>
      <c r="E17" s="12">
        <f t="shared" si="1"/>
        <v>-3.120000000000001</v>
      </c>
      <c r="F17" s="13">
        <f t="shared" si="2"/>
        <v>-0.10487394957983197</v>
      </c>
    </row>
    <row r="18" spans="1:6" ht="27" customHeight="1" x14ac:dyDescent="0.2">
      <c r="A18" s="18" t="s">
        <v>21</v>
      </c>
      <c r="B18" s="15">
        <v>24.01</v>
      </c>
      <c r="C18" s="15">
        <v>0</v>
      </c>
      <c r="D18" s="15">
        <v>22.63</v>
      </c>
      <c r="E18" s="16">
        <f t="shared" si="1"/>
        <v>-1.3800000000000026</v>
      </c>
      <c r="F18" s="17">
        <f t="shared" si="2"/>
        <v>-5.7476051645147956E-2</v>
      </c>
    </row>
    <row r="19" spans="1:6" ht="13.5" customHeight="1" thickBot="1" x14ac:dyDescent="0.25">
      <c r="A19" s="24" t="s">
        <v>22</v>
      </c>
      <c r="B19" s="25">
        <v>5.74</v>
      </c>
      <c r="C19" s="25">
        <v>0</v>
      </c>
      <c r="D19" s="25">
        <v>4</v>
      </c>
      <c r="E19" s="26">
        <f t="shared" si="1"/>
        <v>-1.7400000000000002</v>
      </c>
      <c r="F19" s="27">
        <f t="shared" si="2"/>
        <v>-0.30313588850174217</v>
      </c>
    </row>
    <row r="20" spans="1:6" s="28" customFormat="1" ht="27" customHeight="1" x14ac:dyDescent="0.2">
      <c r="A20" s="31" t="s">
        <v>23</v>
      </c>
      <c r="B20" s="31"/>
      <c r="C20" s="31"/>
      <c r="D20" s="31"/>
      <c r="E20" s="31"/>
      <c r="F20" s="31"/>
    </row>
    <row r="21" spans="1:6" s="29" customFormat="1" ht="50.1" customHeight="1" x14ac:dyDescent="0.2">
      <c r="A21" s="32" t="s">
        <v>24</v>
      </c>
      <c r="B21" s="32"/>
      <c r="C21" s="32"/>
      <c r="D21" s="32"/>
      <c r="E21" s="32"/>
      <c r="F21" s="32"/>
    </row>
    <row r="22" spans="1:6" s="29" customFormat="1" ht="27" customHeight="1" x14ac:dyDescent="0.2">
      <c r="A22" s="32" t="s">
        <v>25</v>
      </c>
      <c r="B22" s="32"/>
      <c r="C22" s="32"/>
      <c r="D22" s="32"/>
      <c r="E22" s="32"/>
      <c r="F22" s="32"/>
    </row>
    <row r="23" spans="1:6" x14ac:dyDescent="0.2">
      <c r="B23" s="30"/>
      <c r="C23" s="30"/>
      <c r="D23" s="30"/>
      <c r="E23" s="30"/>
      <c r="F23" s="30"/>
    </row>
    <row r="28" spans="1:6" x14ac:dyDescent="0.2">
      <c r="A28" s="30"/>
    </row>
  </sheetData>
  <mergeCells count="9">
    <mergeCell ref="A20:F20"/>
    <mergeCell ref="A21:F21"/>
    <mergeCell ref="A22:F2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scale="94" orientation="portrait" r:id="rId1"/>
  <ignoredErrors>
    <ignoredError sqref="B5:D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Kanakkanatt, Anne M</cp:lastModifiedBy>
  <cp:lastPrinted>2019-03-15T18:05:27Z</cp:lastPrinted>
  <dcterms:created xsi:type="dcterms:W3CDTF">2019-03-15T18:02:55Z</dcterms:created>
  <dcterms:modified xsi:type="dcterms:W3CDTF">2019-03-15T18:05:37Z</dcterms:modified>
</cp:coreProperties>
</file>