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8692303C-5BB8-4EC0-A005-68D9DA5A7E01}" xr6:coauthVersionLast="36" xr6:coauthVersionMax="36" xr10:uidLastSave="{00000000-0000-0000-0000-000000000000}"/>
  <bookViews>
    <workbookView xWindow="45" yWindow="45" windowWidth="9585" windowHeight="5400" xr2:uid="{00000000-000D-0000-FFFF-FFFF00000000}"/>
  </bookViews>
  <sheets>
    <sheet name="AOAM Summary" sheetId="3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'AOAM Summary'!$A$1:$F$14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33" l="1"/>
  <c r="E13" i="33" s="1"/>
  <c r="C13" i="33"/>
  <c r="B13" i="33"/>
  <c r="E12" i="33"/>
  <c r="F12" i="33" s="1"/>
  <c r="E11" i="33"/>
  <c r="F11" i="33" s="1"/>
  <c r="E10" i="33"/>
  <c r="F10" i="33" s="1"/>
  <c r="E9" i="33"/>
  <c r="F9" i="33" s="1"/>
  <c r="E8" i="33"/>
  <c r="F8" i="33" s="1"/>
  <c r="E7" i="33"/>
  <c r="F7" i="33" s="1"/>
  <c r="E6" i="33"/>
  <c r="F6" i="33" s="1"/>
  <c r="E5" i="33"/>
  <c r="F5" i="33" s="1"/>
  <c r="F13" i="33" l="1"/>
</calcChain>
</file>

<file path=xl/sharedStrings.xml><?xml version="1.0" encoding="utf-8"?>
<sst xmlns="http://schemas.openxmlformats.org/spreadsheetml/2006/main" count="18" uniqueCount="18">
  <si>
    <t>Operating Expenses</t>
  </si>
  <si>
    <t>(Dollars in Millions)</t>
  </si>
  <si>
    <t>Amount</t>
  </si>
  <si>
    <t>Percent</t>
  </si>
  <si>
    <t>Management of Human Capital</t>
  </si>
  <si>
    <t>Travel</t>
  </si>
  <si>
    <t>Information Technology</t>
  </si>
  <si>
    <t xml:space="preserve">Space Rental </t>
  </si>
  <si>
    <t>Building and Administrative Services</t>
  </si>
  <si>
    <t>NSF HQ Relocation</t>
  </si>
  <si>
    <r>
      <t>Personnel Compensation and Benefits</t>
    </r>
    <r>
      <rPr>
        <vertAlign val="superscript"/>
        <sz val="10"/>
        <rFont val="Arial"/>
        <family val="2"/>
      </rPr>
      <t>1</t>
    </r>
  </si>
  <si>
    <t>Total</t>
  </si>
  <si>
    <t>Agency Operations and Award Management Funding Summary</t>
  </si>
  <si>
    <t>FY 2018
Actual</t>
  </si>
  <si>
    <t>FY 2019
(TBD)</t>
  </si>
  <si>
    <t>FY 2020 Request</t>
  </si>
  <si>
    <t>Change over 
FY 2018 Actual</t>
  </si>
  <si>
    <r>
      <t>1</t>
    </r>
    <r>
      <rPr>
        <sz val="9"/>
        <rFont val="Arial"/>
        <family val="2"/>
      </rPr>
      <t xml:space="preserve"> Funding levels for PC&amp;B reflect direct appropriated funds only. In FY 2018, $5.34 million in Administrative Cost Recoveries (ACRs) were received bringing the total PC&amp;B obligation to $231.55 million. Approximately $4.19 million are estimated for FY 2020 to meet the total PC&amp;B requirement of $241.52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</si>
</sst>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&quot;$&quot;#,##0.00;\-&quot;$&quot;#,##0.00;&quot;-&quot;??"/>
    <numFmt numFmtId="171" formatCode="_([$$-409]* #,##0.00_);_([$$-409]* \(#,##0.00\);_([$$-409]* &quot;-&quot;_);_(@_)"/>
    <numFmt numFmtId="172" formatCode="_([$$-409]* #,##0.000_);_([$$-409]* \(#,##0.000\);_([$$-409]* &quot;-&quot;_);_(@_)"/>
  </numFmts>
  <fonts count="7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4" fillId="57" borderId="25">
      <alignment horizontal="center" vertical="center"/>
    </xf>
    <xf numFmtId="49" fontId="24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7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1" fillId="54" borderId="0" applyNumberFormat="0" applyBorder="0" applyAlignment="0" applyProtection="0"/>
    <xf numFmtId="0" fontId="2" fillId="0" borderId="0"/>
  </cellStyleXfs>
  <cellXfs count="47">
    <xf numFmtId="165" fontId="0" fillId="0" borderId="0" xfId="0"/>
    <xf numFmtId="165" fontId="25" fillId="0" borderId="0" xfId="0" applyFont="1"/>
    <xf numFmtId="165" fontId="25" fillId="0" borderId="0" xfId="0" applyFont="1" applyBorder="1"/>
    <xf numFmtId="165" fontId="56" fillId="0" borderId="0" xfId="0" applyFont="1" applyAlignment="1">
      <alignment vertical="top" wrapText="1"/>
    </xf>
    <xf numFmtId="171" fontId="25" fillId="0" borderId="0" xfId="0" applyNumberFormat="1" applyFont="1" applyBorder="1"/>
    <xf numFmtId="172" fontId="25" fillId="0" borderId="0" xfId="0" applyNumberFormat="1" applyFont="1" applyBorder="1"/>
    <xf numFmtId="168" fontId="4" fillId="0" borderId="0" xfId="6080" applyNumberFormat="1" applyFont="1" applyFill="1" applyBorder="1" applyAlignment="1">
      <alignment horizontal="right"/>
    </xf>
    <xf numFmtId="169" fontId="4" fillId="0" borderId="0" xfId="0" applyNumberFormat="1" applyFont="1" applyFill="1" applyBorder="1"/>
    <xf numFmtId="168" fontId="24" fillId="0" borderId="1" xfId="608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8" fontId="4" fillId="0" borderId="2" xfId="608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165" fontId="25" fillId="0" borderId="0" xfId="0" applyFont="1" applyAlignment="1"/>
    <xf numFmtId="169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9" fontId="4" fillId="0" borderId="0" xfId="0" applyNumberFormat="1" applyFont="1" applyBorder="1" applyAlignment="1"/>
    <xf numFmtId="169" fontId="4" fillId="0" borderId="2" xfId="0" applyNumberFormat="1" applyFont="1" applyFill="1" applyBorder="1" applyAlignment="1"/>
    <xf numFmtId="166" fontId="24" fillId="0" borderId="1" xfId="0" applyNumberFormat="1" applyFont="1" applyFill="1" applyBorder="1" applyAlignment="1"/>
    <xf numFmtId="170" fontId="76" fillId="0" borderId="1" xfId="0" applyNumberFormat="1" applyFont="1" applyBorder="1" applyAlignment="1"/>
    <xf numFmtId="170" fontId="24" fillId="0" borderId="1" xfId="0" applyNumberFormat="1" applyFont="1" applyFill="1" applyBorder="1" applyAlignment="1"/>
    <xf numFmtId="165" fontId="24" fillId="0" borderId="0" xfId="0" applyFont="1" applyAlignment="1"/>
    <xf numFmtId="165" fontId="1" fillId="0" borderId="0" xfId="0" applyFont="1" applyBorder="1" applyAlignment="1">
      <alignment horizontal="center"/>
    </xf>
    <xf numFmtId="165" fontId="1" fillId="0" borderId="2" xfId="0" applyFont="1" applyBorder="1" applyAlignment="1">
      <alignment horizontal="center"/>
    </xf>
    <xf numFmtId="170" fontId="1" fillId="0" borderId="0" xfId="0" applyNumberFormat="1" applyFont="1" applyAlignment="1"/>
    <xf numFmtId="166" fontId="1" fillId="0" borderId="0" xfId="0" applyNumberFormat="1" applyFont="1" applyFill="1" applyBorder="1" applyAlignment="1"/>
    <xf numFmtId="166" fontId="1" fillId="0" borderId="0" xfId="0" applyNumberFormat="1" applyFont="1" applyBorder="1" applyAlignment="1"/>
    <xf numFmtId="167" fontId="1" fillId="0" borderId="0" xfId="6080" applyNumberFormat="1" applyFont="1" applyBorder="1" applyAlignment="1">
      <alignment horizontal="right"/>
    </xf>
    <xf numFmtId="169" fontId="1" fillId="0" borderId="0" xfId="0" applyNumberFormat="1" applyFont="1" applyAlignment="1"/>
    <xf numFmtId="4" fontId="1" fillId="0" borderId="0" xfId="0" applyNumberFormat="1" applyFont="1" applyBorder="1" applyAlignment="1"/>
    <xf numFmtId="165" fontId="4" fillId="0" borderId="2" xfId="0" applyFont="1" applyBorder="1" applyAlignment="1">
      <alignment horizontal="right"/>
    </xf>
    <xf numFmtId="4" fontId="1" fillId="0" borderId="0" xfId="0" applyNumberFormat="1" applyFont="1"/>
    <xf numFmtId="166" fontId="1" fillId="0" borderId="0" xfId="0" applyNumberFormat="1" applyFont="1" applyAlignment="1">
      <alignment vertical="top"/>
    </xf>
    <xf numFmtId="4" fontId="4" fillId="0" borderId="0" xfId="0" applyNumberFormat="1" applyFont="1" applyFill="1" applyBorder="1"/>
    <xf numFmtId="4" fontId="4" fillId="0" borderId="2" xfId="0" applyNumberFormat="1" applyFont="1" applyFill="1" applyBorder="1"/>
    <xf numFmtId="49" fontId="77" fillId="0" borderId="31" xfId="0" applyNumberFormat="1" applyFont="1" applyFill="1" applyBorder="1" applyAlignment="1">
      <alignment horizontal="left" vertical="center" wrapText="1"/>
    </xf>
    <xf numFmtId="165" fontId="24" fillId="0" borderId="0" xfId="0" applyFont="1" applyBorder="1" applyAlignment="1">
      <alignment horizontal="center" vertical="center"/>
    </xf>
    <xf numFmtId="165" fontId="4" fillId="0" borderId="1" xfId="0" applyFont="1" applyBorder="1" applyAlignment="1">
      <alignment horizontal="center" vertical="center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showGridLines="0" tabSelected="1" zoomScaleNormal="100" workbookViewId="0">
      <selection activeCell="A19" sqref="A19"/>
    </sheetView>
  </sheetViews>
  <sheetFormatPr defaultColWidth="8.7109375" defaultRowHeight="12.75" x14ac:dyDescent="0.2"/>
  <cols>
    <col min="1" max="1" width="35.28515625" style="1" bestFit="1" customWidth="1"/>
    <col min="2" max="3" width="9.7109375" style="1" customWidth="1"/>
    <col min="4" max="4" width="9.7109375" style="2" customWidth="1"/>
    <col min="5" max="6" width="10.5703125" style="2" customWidth="1"/>
    <col min="7" max="16384" width="8.7109375" style="1"/>
  </cols>
  <sheetData>
    <row r="1" spans="1:10" ht="14.1" customHeight="1" x14ac:dyDescent="0.2">
      <c r="A1" s="37" t="s">
        <v>12</v>
      </c>
      <c r="B1" s="37"/>
      <c r="C1" s="37"/>
      <c r="D1" s="37"/>
      <c r="E1" s="37"/>
      <c r="F1" s="37"/>
    </row>
    <row r="2" spans="1:10" ht="14.1" customHeight="1" thickBot="1" x14ac:dyDescent="0.25">
      <c r="A2" s="38" t="s">
        <v>1</v>
      </c>
      <c r="B2" s="38"/>
      <c r="C2" s="38"/>
      <c r="D2" s="38"/>
      <c r="E2" s="38"/>
      <c r="F2" s="38"/>
    </row>
    <row r="3" spans="1:10" ht="27" customHeight="1" x14ac:dyDescent="0.2">
      <c r="A3" s="23"/>
      <c r="B3" s="41" t="s">
        <v>13</v>
      </c>
      <c r="C3" s="43" t="s">
        <v>14</v>
      </c>
      <c r="D3" s="45" t="s">
        <v>15</v>
      </c>
      <c r="E3" s="39" t="s">
        <v>16</v>
      </c>
      <c r="F3" s="40"/>
    </row>
    <row r="4" spans="1:10" ht="14.1" customHeight="1" x14ac:dyDescent="0.2">
      <c r="A4" s="24"/>
      <c r="B4" s="42"/>
      <c r="C4" s="44"/>
      <c r="D4" s="46"/>
      <c r="E4" s="31" t="s">
        <v>2</v>
      </c>
      <c r="F4" s="31" t="s">
        <v>3</v>
      </c>
    </row>
    <row r="5" spans="1:10" s="14" customFormat="1" ht="15" customHeight="1" x14ac:dyDescent="0.2">
      <c r="A5" s="13" t="s">
        <v>10</v>
      </c>
      <c r="B5" s="33">
        <v>226.207258</v>
      </c>
      <c r="C5" s="25">
        <v>0</v>
      </c>
      <c r="D5" s="26">
        <v>237.33199999999997</v>
      </c>
      <c r="E5" s="27">
        <f>D5-B5</f>
        <v>11.124741999999969</v>
      </c>
      <c r="F5" s="28">
        <f>IF(B5=0,"N/A",E5/B5)</f>
        <v>4.9179421113004114E-2</v>
      </c>
    </row>
    <row r="6" spans="1:10" s="14" customFormat="1" ht="15" customHeight="1" x14ac:dyDescent="0.2">
      <c r="A6" s="9" t="s">
        <v>4</v>
      </c>
      <c r="B6" s="32">
        <v>6.843337</v>
      </c>
      <c r="C6" s="29">
        <v>0</v>
      </c>
      <c r="D6" s="30">
        <v>8.5329999999999995</v>
      </c>
      <c r="E6" s="15">
        <f t="shared" ref="E6:E13" si="0">D6-B6</f>
        <v>1.6896629999999995</v>
      </c>
      <c r="F6" s="6">
        <f t="shared" ref="F6:F13" si="1">IF(B6=0,"N/A",E6/B6)</f>
        <v>0.24690629732249039</v>
      </c>
    </row>
    <row r="7" spans="1:10" s="14" customFormat="1" ht="15" customHeight="1" x14ac:dyDescent="0.2">
      <c r="A7" s="9" t="s">
        <v>5</v>
      </c>
      <c r="B7" s="34">
        <v>5.6258569999999999</v>
      </c>
      <c r="C7" s="15">
        <v>0</v>
      </c>
      <c r="D7" s="16">
        <v>5.45</v>
      </c>
      <c r="E7" s="15">
        <f t="shared" si="0"/>
        <v>-0.17585699999999971</v>
      </c>
      <c r="F7" s="6">
        <f t="shared" si="1"/>
        <v>-3.1258704229417796E-2</v>
      </c>
    </row>
    <row r="8" spans="1:10" s="14" customFormat="1" ht="15" customHeight="1" x14ac:dyDescent="0.2">
      <c r="A8" s="17" t="s">
        <v>6</v>
      </c>
      <c r="B8" s="34">
        <v>20.866469999999993</v>
      </c>
      <c r="C8" s="15">
        <v>0</v>
      </c>
      <c r="D8" s="16">
        <v>24.289000000000001</v>
      </c>
      <c r="E8" s="16">
        <f t="shared" si="0"/>
        <v>3.422530000000009</v>
      </c>
      <c r="F8" s="6">
        <f t="shared" si="1"/>
        <v>0.16402055546529959</v>
      </c>
    </row>
    <row r="9" spans="1:10" s="14" customFormat="1" ht="15" customHeight="1" x14ac:dyDescent="0.2">
      <c r="A9" s="17" t="s">
        <v>7</v>
      </c>
      <c r="B9" s="34">
        <v>32.894041000000001</v>
      </c>
      <c r="C9" s="15">
        <v>0</v>
      </c>
      <c r="D9" s="16">
        <v>31.129000000000001</v>
      </c>
      <c r="E9" s="16">
        <f t="shared" si="0"/>
        <v>-1.7650410000000001</v>
      </c>
      <c r="F9" s="6">
        <f t="shared" si="1"/>
        <v>-5.3658381467938221E-2</v>
      </c>
    </row>
    <row r="10" spans="1:10" s="14" customFormat="1" ht="15" customHeight="1" x14ac:dyDescent="0.2">
      <c r="A10" s="9" t="s">
        <v>0</v>
      </c>
      <c r="B10" s="34">
        <v>17.952199</v>
      </c>
      <c r="C10" s="15">
        <v>0</v>
      </c>
      <c r="D10" s="16">
        <v>17.154999999999998</v>
      </c>
      <c r="E10" s="16">
        <f t="shared" si="0"/>
        <v>-0.79719900000000266</v>
      </c>
      <c r="F10" s="6">
        <f t="shared" si="1"/>
        <v>-4.4406760419712518E-2</v>
      </c>
    </row>
    <row r="11" spans="1:10" s="14" customFormat="1" ht="15" customHeight="1" x14ac:dyDescent="0.2">
      <c r="A11" s="17" t="s">
        <v>8</v>
      </c>
      <c r="B11" s="34">
        <v>17.783907999999997</v>
      </c>
      <c r="C11" s="15">
        <v>0</v>
      </c>
      <c r="D11" s="16">
        <v>13.001999999999999</v>
      </c>
      <c r="E11" s="15">
        <f t="shared" si="0"/>
        <v>-4.7819079999999978</v>
      </c>
      <c r="F11" s="6">
        <f t="shared" si="1"/>
        <v>-0.26888960514190685</v>
      </c>
    </row>
    <row r="12" spans="1:10" s="14" customFormat="1" ht="15" customHeight="1" x14ac:dyDescent="0.2">
      <c r="A12" s="11" t="s">
        <v>9</v>
      </c>
      <c r="B12" s="35">
        <v>0.33423599999999998</v>
      </c>
      <c r="C12" s="18">
        <v>0</v>
      </c>
      <c r="D12" s="18">
        <v>0</v>
      </c>
      <c r="E12" s="18">
        <f t="shared" si="0"/>
        <v>-0.33423599999999998</v>
      </c>
      <c r="F12" s="12">
        <f t="shared" si="1"/>
        <v>-1</v>
      </c>
    </row>
    <row r="13" spans="1:10" s="22" customFormat="1" ht="15" customHeight="1" thickBot="1" x14ac:dyDescent="0.25">
      <c r="A13" s="10" t="s">
        <v>11</v>
      </c>
      <c r="B13" s="19">
        <f>SUM(B5:B12)</f>
        <v>328.50730599999997</v>
      </c>
      <c r="C13" s="20">
        <f>SUM(C5:C12)</f>
        <v>0</v>
      </c>
      <c r="D13" s="19">
        <f>SUM(D5:D12)</f>
        <v>336.88999999999993</v>
      </c>
      <c r="E13" s="21">
        <f t="shared" si="0"/>
        <v>8.3826939999999581</v>
      </c>
      <c r="F13" s="8">
        <f t="shared" si="1"/>
        <v>2.5517526846115132E-2</v>
      </c>
    </row>
    <row r="14" spans="1:10" ht="42" customHeight="1" x14ac:dyDescent="0.2">
      <c r="A14" s="36" t="s">
        <v>17</v>
      </c>
      <c r="B14" s="36"/>
      <c r="C14" s="36"/>
      <c r="D14" s="36"/>
      <c r="E14" s="36"/>
      <c r="F14" s="36"/>
      <c r="G14" s="3"/>
      <c r="H14" s="3"/>
      <c r="I14" s="3"/>
      <c r="J14" s="3"/>
    </row>
    <row r="16" spans="1:10" x14ac:dyDescent="0.2">
      <c r="D16" s="4"/>
    </row>
    <row r="17" spans="4:5" x14ac:dyDescent="0.2">
      <c r="D17" s="4"/>
      <c r="E17" s="4"/>
    </row>
    <row r="18" spans="4:5" x14ac:dyDescent="0.2">
      <c r="D18" s="5"/>
    </row>
    <row r="22" spans="4:5" x14ac:dyDescent="0.2">
      <c r="E22" s="7"/>
    </row>
  </sheetData>
  <mergeCells count="7">
    <mergeCell ref="A14:F14"/>
    <mergeCell ref="A1:F1"/>
    <mergeCell ref="A2:F2"/>
    <mergeCell ref="E3:F3"/>
    <mergeCell ref="B3:B4"/>
    <mergeCell ref="C3:C4"/>
    <mergeCell ref="D3:D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Summary</vt:lpstr>
      <vt:lpstr>'AOAM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