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F5F82220-37A9-4D05-9C24-F204E19AA5F7}" xr6:coauthVersionLast="36" xr6:coauthVersionMax="36" xr10:uidLastSave="{00000000-0000-0000-0000-000000000000}"/>
  <bookViews>
    <workbookView xWindow="0" yWindow="0" windowWidth="19470" windowHeight="11670" tabRatio="727" xr2:uid="{00000000-000D-0000-FFFF-FFFF00000000}"/>
  </bookViews>
  <sheets>
    <sheet name="PC&amp;B" sheetId="29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'PC&amp;B'!$A$1:$F$24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9" l="1"/>
  <c r="D20" i="29"/>
  <c r="C20" i="29"/>
  <c r="B20" i="29"/>
  <c r="F19" i="29"/>
  <c r="E19" i="29"/>
  <c r="F18" i="29"/>
  <c r="E18" i="29"/>
  <c r="D16" i="29"/>
  <c r="E16" i="29" s="1"/>
  <c r="F15" i="29"/>
  <c r="E15" i="29"/>
  <c r="E14" i="29"/>
  <c r="D14" i="29"/>
  <c r="C14" i="29"/>
  <c r="B14" i="29"/>
  <c r="F13" i="29"/>
  <c r="E13" i="29"/>
  <c r="F12" i="29"/>
  <c r="E12" i="29"/>
  <c r="D11" i="29"/>
  <c r="C11" i="29"/>
  <c r="C16" i="29" s="1"/>
  <c r="B11" i="29"/>
  <c r="B16" i="29" s="1"/>
  <c r="E10" i="29"/>
  <c r="F10" i="29" s="1"/>
  <c r="E9" i="29"/>
  <c r="F9" i="29" s="1"/>
  <c r="E8" i="29"/>
  <c r="F8" i="29" s="1"/>
  <c r="E7" i="29"/>
  <c r="F7" i="29" s="1"/>
  <c r="E6" i="29"/>
  <c r="F6" i="29" s="1"/>
  <c r="E5" i="29"/>
  <c r="F5" i="29" s="1"/>
  <c r="F16" i="29" l="1"/>
  <c r="F14" i="29"/>
  <c r="F20" i="29"/>
  <c r="E11" i="29"/>
  <c r="F11" i="29" s="1"/>
</calcChain>
</file>

<file path=xl/sharedStrings.xml><?xml version="1.0" encoding="utf-8"?>
<sst xmlns="http://schemas.openxmlformats.org/spreadsheetml/2006/main" count="28" uniqueCount="28">
  <si>
    <t>Regular FTE Base Salary</t>
  </si>
  <si>
    <t>Student Salary</t>
  </si>
  <si>
    <t>Awards</t>
  </si>
  <si>
    <t>Total</t>
  </si>
  <si>
    <t>(Dollars in Millions)</t>
  </si>
  <si>
    <t>Amount</t>
  </si>
  <si>
    <t>Percent</t>
  </si>
  <si>
    <t>Personnel Compensation &amp; Benefits</t>
  </si>
  <si>
    <t>Regular FTE Usage (projected)</t>
  </si>
  <si>
    <t>Student FTE Usage (projected)</t>
  </si>
  <si>
    <t>Subtotal, FTE Compensation</t>
  </si>
  <si>
    <t xml:space="preserve">Benefits </t>
  </si>
  <si>
    <t>Subtotal, Benefits</t>
  </si>
  <si>
    <t>Total, PC&amp;B</t>
  </si>
  <si>
    <t>Source of Funds</t>
  </si>
  <si>
    <t>AOAM Appropriaton</t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</si>
  <si>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>Includes reimbursable details to NSF and terminal leave.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</si>
  <si>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 xml:space="preserve">Includes Federal Employee's Compensation Act (FECA) funding, overseas rental housing and education allowance, transit subsidies, and employee relocations. </t>
    </r>
  </si>
  <si>
    <r>
      <t>Other Compensation</t>
    </r>
    <r>
      <rPr>
        <vertAlign val="superscript"/>
        <sz val="10"/>
        <rFont val="Arial"/>
        <family val="2"/>
      </rPr>
      <t>1</t>
    </r>
  </si>
  <si>
    <r>
      <t>Other Benefits</t>
    </r>
    <r>
      <rPr>
        <vertAlign val="superscript"/>
        <sz val="10"/>
        <rFont val="Arial"/>
        <family val="2"/>
      </rPr>
      <t>2</t>
    </r>
  </si>
  <si>
    <r>
      <t>COLA</t>
    </r>
    <r>
      <rPr>
        <vertAlign val="superscript"/>
        <sz val="10"/>
        <rFont val="Arial"/>
        <family val="2"/>
      </rPr>
      <t>3</t>
    </r>
  </si>
  <si>
    <r>
      <t>Administrative Cost Recoveries</t>
    </r>
    <r>
      <rPr>
        <vertAlign val="superscript"/>
        <sz val="10"/>
        <rFont val="Arial"/>
        <family val="2"/>
      </rPr>
      <t>4</t>
    </r>
  </si>
  <si>
    <t>FY 2020 Request</t>
  </si>
  <si>
    <t>FY 2018
Actual</t>
  </si>
  <si>
    <t>Change over 
FY 2018 Actual</t>
  </si>
  <si>
    <t>FY 2019
(TBD)</t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</si>
  <si>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FY 2020 reflects a pay freeze for civilian employeees. </t>
    </r>
  </si>
  <si>
    <r>
      <rPr>
        <vertAlign val="superscript"/>
        <sz val="9"/>
        <color theme="1"/>
        <rFont val="Arial"/>
        <family val="2"/>
      </rPr>
      <t xml:space="preserve">4 </t>
    </r>
    <r>
      <rPr>
        <sz val="9"/>
        <color theme="1"/>
        <rFont val="Arial"/>
        <family val="2"/>
      </rPr>
      <t>The ACR level for FY 2020 is estimated based on amounts received in FY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</si>
</sst>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#,##0;\-#,##0;&quot;-&quot;??"/>
    <numFmt numFmtId="168" formatCode="0.0%;\-0.0%;&quot;-&quot;??"/>
    <numFmt numFmtId="169" formatCode="#,##0.00;\-#,##0.00;&quot;-&quot;??"/>
    <numFmt numFmtId="170" formatCode="&quot;$&quot;#,##0.00;\-&quot;$&quot;#,##0.00;&quot;-&quot;??"/>
  </numFmts>
  <fonts count="8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5" applyNumberFormat="0" applyAlignment="0" applyProtection="0"/>
    <xf numFmtId="165" fontId="8" fillId="22" borderId="6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7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7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8" applyNumberFormat="0" applyFill="0" applyAlignment="0" applyProtection="0"/>
    <xf numFmtId="165" fontId="14" fillId="0" borderId="9" applyNumberFormat="0" applyFill="0" applyAlignment="0" applyProtection="0"/>
    <xf numFmtId="165" fontId="15" fillId="0" borderId="10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5" applyNumberFormat="0" applyAlignment="0" applyProtection="0"/>
    <xf numFmtId="165" fontId="17" fillId="0" borderId="11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2" applyNumberFormat="0" applyFont="0" applyAlignment="0" applyProtection="0"/>
    <xf numFmtId="165" fontId="2" fillId="2" borderId="3" applyNumberFormat="0" applyFont="0" applyAlignment="0" applyProtection="0"/>
    <xf numFmtId="165" fontId="19" fillId="21" borderId="13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4" applyNumberFormat="0" applyFill="0" applyAlignment="0" applyProtection="0"/>
    <xf numFmtId="165" fontId="22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3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4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38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2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46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0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54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1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5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39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3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47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42" fillId="51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32" fillId="26" borderId="0" applyNumberFormat="0" applyBorder="0" applyAlignment="0" applyProtection="0"/>
    <xf numFmtId="165" fontId="44" fillId="55" borderId="25">
      <alignment horizontal="right"/>
    </xf>
    <xf numFmtId="165" fontId="44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5" fillId="57" borderId="26">
      <alignment horizontal="center" vertical="center"/>
    </xf>
    <xf numFmtId="49" fontId="23" fillId="58" borderId="29">
      <alignment horizontal="center" vertical="center"/>
    </xf>
    <xf numFmtId="165" fontId="46" fillId="0" borderId="16">
      <alignment horizontal="center" vertical="center"/>
    </xf>
    <xf numFmtId="165" fontId="47" fillId="59" borderId="30">
      <alignment horizontal="center" vertical="center" textRotation="90" wrapText="1"/>
    </xf>
    <xf numFmtId="165" fontId="48" fillId="0" borderId="27">
      <alignment horizontal="left" wrapText="1"/>
    </xf>
    <xf numFmtId="165" fontId="48" fillId="0" borderId="27">
      <alignment horizontal="left" wrapText="1"/>
    </xf>
    <xf numFmtId="165" fontId="48" fillId="58" borderId="27">
      <alignment horizontal="left" wrapText="1"/>
    </xf>
    <xf numFmtId="165" fontId="48" fillId="58" borderId="27">
      <alignment horizontal="left" wrapText="1"/>
    </xf>
    <xf numFmtId="165" fontId="49" fillId="59" borderId="0">
      <alignment horizontal="center"/>
    </xf>
    <xf numFmtId="165" fontId="48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5" fillId="57" borderId="28">
      <alignment horizontal="center" vertical="center"/>
    </xf>
    <xf numFmtId="165" fontId="50" fillId="58" borderId="29">
      <alignment horizontal="center" vertical="center"/>
    </xf>
    <xf numFmtId="165" fontId="51" fillId="0" borderId="0">
      <alignment horizontal="left" vertical="top" wrapText="1"/>
    </xf>
    <xf numFmtId="165" fontId="52" fillId="56" borderId="31">
      <alignment horizontal="left" vertical="top" wrapText="1" indent="8"/>
    </xf>
    <xf numFmtId="165" fontId="50" fillId="0" borderId="0">
      <alignment horizontal="left" indent="5"/>
    </xf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6" fillId="29" borderId="20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165" fontId="38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3" fillId="0" borderId="0">
      <protection locked="0"/>
    </xf>
    <xf numFmtId="6" fontId="54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3" fillId="0" borderId="0">
      <protection locked="0"/>
    </xf>
    <xf numFmtId="164" fontId="53" fillId="0" borderId="0">
      <protection locked="0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3" fillId="0" borderId="4" applyNumberFormat="0" applyBorder="0">
      <alignment horizontal="right" wrapText="1"/>
    </xf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4" fontId="53" fillId="0" borderId="0">
      <protection locked="0"/>
    </xf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31" fillId="25" borderId="0" applyNumberFormat="0" applyBorder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165" fontId="55" fillId="0" borderId="0" applyNumberFormat="0" applyFill="0" applyBorder="0" applyAlignment="0" applyProtection="0">
      <alignment vertical="top"/>
      <protection locked="0"/>
    </xf>
    <xf numFmtId="165" fontId="43" fillId="0" borderId="0" applyNumberFormat="0" applyFill="0" applyBorder="0" applyAlignment="0" applyProtection="0">
      <alignment vertical="top"/>
      <protection locked="0"/>
    </xf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4" fillId="28" borderId="20" applyNumberFormat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7" fillId="0" borderId="22" applyNumberFormat="0" applyFill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33" fillId="27" borderId="0" applyNumberFormat="0" applyBorder="0" applyAlignment="0" applyProtection="0"/>
    <xf numFmtId="165" fontId="52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165" fontId="35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6" fillId="0" borderId="1">
      <alignment horizontal="center"/>
    </xf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41" fillId="0" borderId="24" applyNumberFormat="0" applyFill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60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2" fillId="0" borderId="17" applyNumberFormat="0" applyFill="0" applyAlignment="0" applyProtection="0"/>
    <xf numFmtId="165" fontId="63" fillId="0" borderId="18" applyNumberFormat="0" applyFill="0" applyAlignment="0" applyProtection="0"/>
    <xf numFmtId="165" fontId="64" fillId="0" borderId="19" applyNumberFormat="0" applyFill="0" applyAlignment="0" applyProtection="0"/>
    <xf numFmtId="165" fontId="64" fillId="0" borderId="0" applyNumberFormat="0" applyFill="0" applyBorder="0" applyAlignment="0" applyProtection="0"/>
    <xf numFmtId="165" fontId="65" fillId="25" borderId="0" applyNumberFormat="0" applyBorder="0" applyAlignment="0" applyProtection="0"/>
    <xf numFmtId="165" fontId="66" fillId="26" borderId="0" applyNumberFormat="0" applyBorder="0" applyAlignment="0" applyProtection="0"/>
    <xf numFmtId="165" fontId="67" fillId="27" borderId="0" applyNumberFormat="0" applyBorder="0" applyAlignment="0" applyProtection="0"/>
    <xf numFmtId="165" fontId="68" fillId="28" borderId="20" applyNumberFormat="0" applyAlignment="0" applyProtection="0"/>
    <xf numFmtId="165" fontId="69" fillId="29" borderId="21" applyNumberFormat="0" applyAlignment="0" applyProtection="0"/>
    <xf numFmtId="165" fontId="70" fillId="29" borderId="20" applyNumberFormat="0" applyAlignment="0" applyProtection="0"/>
    <xf numFmtId="165" fontId="71" fillId="0" borderId="22" applyNumberFormat="0" applyFill="0" applyAlignment="0" applyProtection="0"/>
    <xf numFmtId="165" fontId="72" fillId="30" borderId="23" applyNumberFormat="0" applyAlignment="0" applyProtection="0"/>
    <xf numFmtId="165" fontId="61" fillId="0" borderId="0" applyNumberFormat="0" applyFill="0" applyBorder="0" applyAlignment="0" applyProtection="0"/>
    <xf numFmtId="165" fontId="73" fillId="0" borderId="0" applyNumberFormat="0" applyFill="0" applyBorder="0" applyAlignment="0" applyProtection="0"/>
    <xf numFmtId="165" fontId="74" fillId="0" borderId="24" applyNumberFormat="0" applyFill="0" applyAlignment="0" applyProtection="0"/>
    <xf numFmtId="165" fontId="75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5" fillId="34" borderId="0" applyNumberFormat="0" applyBorder="0" applyAlignment="0" applyProtection="0"/>
    <xf numFmtId="165" fontId="75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5" fillId="38" borderId="0" applyNumberFormat="0" applyBorder="0" applyAlignment="0" applyProtection="0"/>
    <xf numFmtId="165" fontId="75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5" fillId="42" borderId="0" applyNumberFormat="0" applyBorder="0" applyAlignment="0" applyProtection="0"/>
    <xf numFmtId="165" fontId="75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5" fillId="46" borderId="0" applyNumberFormat="0" applyBorder="0" applyAlignment="0" applyProtection="0"/>
    <xf numFmtId="165" fontId="75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5" fillId="50" borderId="0" applyNumberFormat="0" applyBorder="0" applyAlignment="0" applyProtection="0"/>
    <xf numFmtId="165" fontId="75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5" fillId="54" borderId="0" applyNumberFormat="0" applyBorder="0" applyAlignment="0" applyProtection="0"/>
    <xf numFmtId="165" fontId="76" fillId="0" borderId="0" applyNumberFormat="0" applyFill="0" applyBorder="0" applyAlignment="0" applyProtection="0"/>
    <xf numFmtId="165" fontId="77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4" applyNumberFormat="0" applyBorder="0">
      <alignment horizontal="left" wrapText="1"/>
    </xf>
    <xf numFmtId="165" fontId="3" fillId="0" borderId="4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2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7" fillId="0" borderId="0" applyNumberFormat="0" applyFill="0" applyBorder="0" applyAlignment="0" applyProtection="0"/>
    <xf numFmtId="165" fontId="28" fillId="0" borderId="17" applyNumberFormat="0" applyFill="0" applyAlignment="0" applyProtection="0"/>
    <xf numFmtId="165" fontId="29" fillId="0" borderId="18" applyNumberFormat="0" applyFill="0" applyAlignment="0" applyProtection="0"/>
    <xf numFmtId="165" fontId="30" fillId="0" borderId="19" applyNumberFormat="0" applyFill="0" applyAlignment="0" applyProtection="0"/>
    <xf numFmtId="165" fontId="30" fillId="0" borderId="0" applyNumberFormat="0" applyFill="0" applyBorder="0" applyAlignment="0" applyProtection="0"/>
    <xf numFmtId="165" fontId="31" fillId="25" borderId="0" applyNumberFormat="0" applyBorder="0" applyAlignment="0" applyProtection="0"/>
    <xf numFmtId="165" fontId="32" fillId="26" borderId="0" applyNumberFormat="0" applyBorder="0" applyAlignment="0" applyProtection="0"/>
    <xf numFmtId="165" fontId="33" fillId="27" borderId="0" applyNumberFormat="0" applyBorder="0" applyAlignment="0" applyProtection="0"/>
    <xf numFmtId="165" fontId="34" fillId="28" borderId="20" applyNumberFormat="0" applyAlignment="0" applyProtection="0"/>
    <xf numFmtId="165" fontId="35" fillId="29" borderId="21" applyNumberFormat="0" applyAlignment="0" applyProtection="0"/>
    <xf numFmtId="165" fontId="36" fillId="29" borderId="20" applyNumberFormat="0" applyAlignment="0" applyProtection="0"/>
    <xf numFmtId="165" fontId="37" fillId="0" borderId="22" applyNumberFormat="0" applyFill="0" applyAlignment="0" applyProtection="0"/>
    <xf numFmtId="165" fontId="38" fillId="30" borderId="23" applyNumberFormat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24" applyNumberFormat="0" applyFill="0" applyAlignment="0" applyProtection="0"/>
    <xf numFmtId="165" fontId="42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2" fillId="34" borderId="0" applyNumberFormat="0" applyBorder="0" applyAlignment="0" applyProtection="0"/>
    <xf numFmtId="165" fontId="42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2" fillId="38" borderId="0" applyNumberFormat="0" applyBorder="0" applyAlignment="0" applyProtection="0"/>
    <xf numFmtId="165" fontId="42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2" fillId="42" borderId="0" applyNumberFormat="0" applyBorder="0" applyAlignment="0" applyProtection="0"/>
    <xf numFmtId="165" fontId="42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2" fillId="46" borderId="0" applyNumberFormat="0" applyBorder="0" applyAlignment="0" applyProtection="0"/>
    <xf numFmtId="165" fontId="42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2" fillId="50" borderId="0" applyNumberFormat="0" applyBorder="0" applyAlignment="0" applyProtection="0"/>
    <xf numFmtId="165" fontId="42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2" fillId="54" borderId="0" applyNumberFormat="0" applyBorder="0" applyAlignment="0" applyProtection="0"/>
    <xf numFmtId="0" fontId="1" fillId="0" borderId="0"/>
  </cellStyleXfs>
  <cellXfs count="75">
    <xf numFmtId="165" fontId="0" fillId="0" borderId="0" xfId="0"/>
    <xf numFmtId="165" fontId="25" fillId="0" borderId="0" xfId="0" applyFont="1" applyAlignment="1">
      <alignment vertical="top"/>
    </xf>
    <xf numFmtId="165" fontId="25" fillId="0" borderId="0" xfId="0" applyFont="1"/>
    <xf numFmtId="165" fontId="25" fillId="0" borderId="0" xfId="0" applyFont="1" applyBorder="1"/>
    <xf numFmtId="4" fontId="57" fillId="0" borderId="0" xfId="0" applyNumberFormat="1" applyFont="1" applyAlignment="1">
      <alignment horizontal="left"/>
    </xf>
    <xf numFmtId="165" fontId="57" fillId="0" borderId="0" xfId="0" applyFont="1" applyAlignment="1">
      <alignment vertical="center"/>
    </xf>
    <xf numFmtId="4" fontId="25" fillId="0" borderId="0" xfId="0" applyNumberFormat="1" applyFont="1" applyFill="1" applyBorder="1"/>
    <xf numFmtId="166" fontId="25" fillId="0" borderId="0" xfId="0" applyNumberFormat="1" applyFont="1" applyFill="1" applyBorder="1"/>
    <xf numFmtId="165" fontId="26" fillId="0" borderId="0" xfId="0" applyFont="1"/>
    <xf numFmtId="3" fontId="26" fillId="0" borderId="0" xfId="0" applyNumberFormat="1" applyFont="1" applyFill="1" applyBorder="1"/>
    <xf numFmtId="168" fontId="23" fillId="0" borderId="33" xfId="6080" applyNumberFormat="1" applyFont="1" applyFill="1" applyBorder="1" applyAlignment="1">
      <alignment horizontal="right"/>
    </xf>
    <xf numFmtId="168" fontId="3" fillId="0" borderId="0" xfId="6080" applyNumberFormat="1" applyFont="1" applyFill="1" applyBorder="1" applyAlignment="1">
      <alignment horizontal="right"/>
    </xf>
    <xf numFmtId="169" fontId="3" fillId="0" borderId="0" xfId="0" applyNumberFormat="1" applyFont="1" applyFill="1" applyBorder="1"/>
    <xf numFmtId="168" fontId="23" fillId="0" borderId="0" xfId="6080" applyNumberFormat="1" applyFont="1" applyFill="1" applyBorder="1" applyAlignment="1">
      <alignment horizontal="right"/>
    </xf>
    <xf numFmtId="169" fontId="25" fillId="0" borderId="0" xfId="0" applyNumberFormat="1" applyFont="1" applyBorder="1" applyAlignment="1">
      <alignment vertical="top"/>
    </xf>
    <xf numFmtId="4" fontId="3" fillId="0" borderId="0" xfId="0" applyNumberFormat="1" applyFont="1" applyFill="1" applyBorder="1" applyAlignment="1"/>
    <xf numFmtId="168" fontId="3" fillId="0" borderId="2" xfId="6080" applyNumberFormat="1" applyFont="1" applyFill="1" applyBorder="1" applyAlignment="1">
      <alignment horizontal="right"/>
    </xf>
    <xf numFmtId="170" fontId="3" fillId="0" borderId="33" xfId="0" applyNumberFormat="1" applyFont="1" applyFill="1" applyBorder="1" applyAlignment="1">
      <alignment vertical="top"/>
    </xf>
    <xf numFmtId="168" fontId="23" fillId="0" borderId="1" xfId="6080" applyNumberFormat="1" applyFont="1" applyFill="1" applyBorder="1" applyAlignment="1">
      <alignment horizontal="right"/>
    </xf>
    <xf numFmtId="169" fontId="3" fillId="0" borderId="1" xfId="0" applyNumberFormat="1" applyFont="1" applyFill="1" applyBorder="1"/>
    <xf numFmtId="165" fontId="57" fillId="0" borderId="0" xfId="0" applyFont="1" applyAlignment="1">
      <alignment vertical="center" wrapText="1"/>
    </xf>
    <xf numFmtId="49" fontId="24" fillId="0" borderId="33" xfId="159" applyNumberFormat="1" applyFont="1" applyBorder="1"/>
    <xf numFmtId="168" fontId="24" fillId="0" borderId="33" xfId="0" applyNumberFormat="1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/>
    <xf numFmtId="4" fontId="3" fillId="0" borderId="0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/>
    <xf numFmtId="166" fontId="23" fillId="0" borderId="33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/>
    <xf numFmtId="49" fontId="23" fillId="0" borderId="34" xfId="159" applyNumberFormat="1" applyFont="1" applyBorder="1"/>
    <xf numFmtId="166" fontId="23" fillId="0" borderId="34" xfId="0" applyNumberFormat="1" applyFont="1" applyFill="1" applyBorder="1" applyAlignment="1"/>
    <xf numFmtId="168" fontId="23" fillId="0" borderId="34" xfId="6080" applyNumberFormat="1" applyFont="1" applyFill="1" applyBorder="1" applyAlignment="1">
      <alignment horizontal="right"/>
    </xf>
    <xf numFmtId="166" fontId="23" fillId="0" borderId="0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4" fontId="25" fillId="0" borderId="0" xfId="0" applyNumberFormat="1" applyFont="1" applyAlignment="1">
      <alignment horizontal="left"/>
    </xf>
    <xf numFmtId="49" fontId="23" fillId="0" borderId="1" xfId="0" applyNumberFormat="1" applyFont="1" applyBorder="1"/>
    <xf numFmtId="166" fontId="23" fillId="0" borderId="1" xfId="0" applyNumberFormat="1" applyFont="1" applyFill="1" applyBorder="1" applyAlignment="1">
      <alignment horizontal="right"/>
    </xf>
    <xf numFmtId="166" fontId="23" fillId="0" borderId="1" xfId="0" applyNumberFormat="1" applyFont="1" applyFill="1" applyBorder="1" applyAlignment="1"/>
    <xf numFmtId="49" fontId="23" fillId="0" borderId="33" xfId="159" applyNumberFormat="1" applyFont="1" applyBorder="1" applyAlignment="1"/>
    <xf numFmtId="49" fontId="3" fillId="0" borderId="0" xfId="159" applyNumberFormat="1" applyFont="1" applyBorder="1" applyAlignment="1">
      <alignment horizontal="left" indent="1"/>
    </xf>
    <xf numFmtId="49" fontId="3" fillId="0" borderId="2" xfId="159" applyNumberFormat="1" applyFont="1" applyBorder="1" applyAlignment="1">
      <alignment horizontal="left" indent="1"/>
    </xf>
    <xf numFmtId="49" fontId="23" fillId="0" borderId="0" xfId="159" applyNumberFormat="1" applyFont="1" applyBorder="1"/>
    <xf numFmtId="49" fontId="3" fillId="0" borderId="1" xfId="159" applyNumberFormat="1" applyFont="1" applyBorder="1" applyAlignment="1">
      <alignment vertical="top"/>
    </xf>
    <xf numFmtId="168" fontId="3" fillId="0" borderId="1" xfId="6080" applyNumberFormat="1" applyFont="1" applyFill="1" applyBorder="1" applyAlignment="1">
      <alignment horizontal="right" vertical="top"/>
    </xf>
    <xf numFmtId="4" fontId="23" fillId="0" borderId="34" xfId="0" applyNumberFormat="1" applyFont="1" applyFill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49" fontId="24" fillId="0" borderId="16" xfId="159" applyNumberFormat="1" applyFont="1" applyBorder="1"/>
    <xf numFmtId="168" fontId="24" fillId="0" borderId="16" xfId="0" applyNumberFormat="1" applyFont="1" applyBorder="1" applyAlignment="1">
      <alignment horizontal="right"/>
    </xf>
    <xf numFmtId="169" fontId="23" fillId="0" borderId="35" xfId="0" applyNumberFormat="1" applyFont="1" applyFill="1" applyBorder="1"/>
    <xf numFmtId="165" fontId="3" fillId="0" borderId="2" xfId="0" applyFont="1" applyBorder="1" applyAlignment="1">
      <alignment horizontal="right"/>
    </xf>
    <xf numFmtId="170" fontId="3" fillId="0" borderId="15" xfId="0" applyNumberFormat="1" applyFont="1" applyFill="1" applyBorder="1" applyAlignment="1">
      <alignment vertical="top"/>
    </xf>
    <xf numFmtId="170" fontId="3" fillId="0" borderId="34" xfId="0" applyNumberFormat="1" applyFont="1" applyFill="1" applyBorder="1" applyAlignment="1">
      <alignment vertical="top"/>
    </xf>
    <xf numFmtId="169" fontId="26" fillId="0" borderId="0" xfId="0" applyNumberFormat="1" applyFont="1" applyBorder="1" applyAlignment="1">
      <alignment vertical="top"/>
    </xf>
    <xf numFmtId="3" fontId="24" fillId="0" borderId="0" xfId="0" applyNumberFormat="1" applyFont="1" applyFill="1" applyBorder="1"/>
    <xf numFmtId="3" fontId="26" fillId="0" borderId="16" xfId="0" applyNumberFormat="1" applyFont="1" applyFill="1" applyBorder="1"/>
    <xf numFmtId="169" fontId="26" fillId="0" borderId="16" xfId="0" applyNumberFormat="1" applyFont="1" applyBorder="1" applyAlignment="1">
      <alignment vertical="top"/>
    </xf>
    <xf numFmtId="3" fontId="24" fillId="0" borderId="16" xfId="0" applyNumberFormat="1" applyFont="1" applyFill="1" applyBorder="1" applyAlignment="1">
      <alignment horizontal="right"/>
    </xf>
    <xf numFmtId="167" fontId="24" fillId="0" borderId="33" xfId="0" applyNumberFormat="1" applyFont="1" applyFill="1" applyBorder="1"/>
    <xf numFmtId="167" fontId="24" fillId="0" borderId="16" xfId="0" applyNumberFormat="1" applyFont="1" applyFill="1" applyBorder="1"/>
    <xf numFmtId="49" fontId="57" fillId="0" borderId="0" xfId="159" applyNumberFormat="1" applyFont="1" applyFill="1" applyAlignment="1">
      <alignment horizontal="left" vertical="top" wrapText="1"/>
    </xf>
    <xf numFmtId="49" fontId="59" fillId="0" borderId="0" xfId="159" applyNumberFormat="1" applyFont="1" applyFill="1" applyAlignment="1">
      <alignment horizontal="left" vertical="top" wrapText="1"/>
    </xf>
    <xf numFmtId="165" fontId="25" fillId="0" borderId="32" xfId="0" applyFont="1" applyBorder="1" applyAlignment="1">
      <alignment horizontal="right" wrapText="1"/>
    </xf>
    <xf numFmtId="165" fontId="25" fillId="0" borderId="2" xfId="0" applyFont="1" applyBorder="1" applyAlignment="1">
      <alignment horizontal="right" wrapText="1"/>
    </xf>
    <xf numFmtId="165" fontId="25" fillId="0" borderId="32" xfId="0" applyFont="1" applyFill="1" applyBorder="1" applyAlignment="1">
      <alignment horizontal="right" wrapText="1"/>
    </xf>
    <xf numFmtId="165" fontId="25" fillId="0" borderId="2" xfId="0" applyFont="1" applyFill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 wrapText="1"/>
    </xf>
    <xf numFmtId="165" fontId="23" fillId="0" borderId="0" xfId="0" applyFont="1" applyAlignment="1">
      <alignment horizontal="center" vertical="center"/>
    </xf>
    <xf numFmtId="165" fontId="3" fillId="0" borderId="1" xfId="0" applyFont="1" applyBorder="1" applyAlignment="1">
      <alignment horizontal="center" vertical="center"/>
    </xf>
    <xf numFmtId="49" fontId="59" fillId="0" borderId="0" xfId="159" applyNumberFormat="1" applyFont="1" applyAlignment="1">
      <alignment horizontal="left" vertical="top"/>
    </xf>
    <xf numFmtId="49" fontId="59" fillId="0" borderId="0" xfId="159" applyNumberFormat="1" applyFont="1" applyAlignment="1">
      <alignment horizontal="left" vertical="top" wrapText="1"/>
    </xf>
    <xf numFmtId="165" fontId="25" fillId="0" borderId="0" xfId="0" applyFont="1" applyBorder="1" applyAlignment="1">
      <alignment horizontal="right" wrapText="1"/>
    </xf>
    <xf numFmtId="165" fontId="3" fillId="0" borderId="32" xfId="0" applyFont="1" applyBorder="1" applyAlignment="1">
      <alignment horizontal="center" wrapText="1"/>
    </xf>
    <xf numFmtId="165" fontId="3" fillId="0" borderId="32" xfId="0" applyFont="1" applyBorder="1" applyAlignment="1">
      <alignment horizontal="center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CCFFFF"/>
      <color rgb="FF66FFCC"/>
      <color rgb="FFFF99CC"/>
      <color rgb="FFCCCCFF"/>
      <color rgb="FFFFFF66"/>
      <color rgb="FFCCECFF"/>
      <color rgb="FFFFFF99"/>
      <color rgb="FF66FFFF"/>
      <color rgb="FF00FF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U26"/>
  <sheetViews>
    <sheetView showGridLines="0" tabSelected="1" workbookViewId="0">
      <selection activeCell="I7" sqref="I7"/>
    </sheetView>
  </sheetViews>
  <sheetFormatPr defaultColWidth="8.7109375" defaultRowHeight="12.75" x14ac:dyDescent="0.2"/>
  <cols>
    <col min="1" max="1" width="29.140625" style="2" bestFit="1" customWidth="1"/>
    <col min="2" max="3" width="8.7109375" style="2" customWidth="1"/>
    <col min="4" max="6" width="8.7109375" style="3" customWidth="1"/>
    <col min="7" max="10" width="8.7109375" style="2"/>
    <col min="11" max="11" width="11.140625" style="2" customWidth="1"/>
    <col min="12" max="12" width="8.7109375" style="2"/>
    <col min="13" max="13" width="5.28515625" style="2" customWidth="1"/>
    <col min="14" max="16384" width="8.7109375" style="2"/>
  </cols>
  <sheetData>
    <row r="1" spans="1:6" ht="13.5" customHeight="1" x14ac:dyDescent="0.2">
      <c r="A1" s="68" t="s">
        <v>7</v>
      </c>
      <c r="B1" s="68"/>
      <c r="C1" s="68"/>
      <c r="D1" s="68"/>
      <c r="E1" s="68"/>
      <c r="F1" s="68"/>
    </row>
    <row r="2" spans="1:6" ht="13.5" customHeight="1" thickBot="1" x14ac:dyDescent="0.25">
      <c r="A2" s="69" t="s">
        <v>4</v>
      </c>
      <c r="B2" s="69"/>
      <c r="C2" s="69"/>
      <c r="D2" s="69"/>
      <c r="E2" s="69"/>
      <c r="F2" s="69"/>
    </row>
    <row r="3" spans="1:6" ht="25.5" customHeight="1" x14ac:dyDescent="0.2">
      <c r="A3" s="72"/>
      <c r="B3" s="62" t="s">
        <v>23</v>
      </c>
      <c r="C3" s="64" t="s">
        <v>25</v>
      </c>
      <c r="D3" s="66" t="s">
        <v>22</v>
      </c>
      <c r="E3" s="73" t="s">
        <v>24</v>
      </c>
      <c r="F3" s="74"/>
    </row>
    <row r="4" spans="1:6" ht="13.5" customHeight="1" x14ac:dyDescent="0.2">
      <c r="A4" s="63"/>
      <c r="B4" s="63"/>
      <c r="C4" s="65"/>
      <c r="D4" s="67"/>
      <c r="E4" s="50" t="s">
        <v>5</v>
      </c>
      <c r="F4" s="50" t="s">
        <v>6</v>
      </c>
    </row>
    <row r="5" spans="1:6" ht="13.5" customHeight="1" x14ac:dyDescent="0.2">
      <c r="A5" s="21" t="s">
        <v>8</v>
      </c>
      <c r="B5" s="9">
        <v>1308</v>
      </c>
      <c r="C5" s="53">
        <v>0</v>
      </c>
      <c r="D5" s="54">
        <v>1315</v>
      </c>
      <c r="E5" s="58">
        <f>D5-B5</f>
        <v>7</v>
      </c>
      <c r="F5" s="22">
        <f>IF(B5=0,"N/A",E5/B5)</f>
        <v>5.3516819571865441E-3</v>
      </c>
    </row>
    <row r="6" spans="1:6" s="8" customFormat="1" ht="13.5" customHeight="1" thickBot="1" x14ac:dyDescent="0.25">
      <c r="A6" s="47" t="s">
        <v>9</v>
      </c>
      <c r="B6" s="55">
        <v>21</v>
      </c>
      <c r="C6" s="56">
        <v>0</v>
      </c>
      <c r="D6" s="57">
        <v>42</v>
      </c>
      <c r="E6" s="59">
        <f t="shared" ref="E6:E20" si="0">D6-B6</f>
        <v>21</v>
      </c>
      <c r="F6" s="48">
        <f t="shared" ref="F6:F20" si="1">IF(B6=0,"N/A",E6/B6)</f>
        <v>1</v>
      </c>
    </row>
    <row r="7" spans="1:6" ht="13.5" customHeight="1" thickTop="1" x14ac:dyDescent="0.2">
      <c r="A7" s="39" t="s">
        <v>0</v>
      </c>
      <c r="B7" s="7">
        <v>173.7</v>
      </c>
      <c r="C7" s="17">
        <v>0</v>
      </c>
      <c r="D7" s="23">
        <v>179.46</v>
      </c>
      <c r="E7" s="24">
        <f t="shared" si="0"/>
        <v>5.7600000000000193</v>
      </c>
      <c r="F7" s="11">
        <f t="shared" si="1"/>
        <v>3.3160621761658148E-2</v>
      </c>
    </row>
    <row r="8" spans="1:6" ht="13.5" customHeight="1" x14ac:dyDescent="0.2">
      <c r="A8" s="39" t="s">
        <v>1</v>
      </c>
      <c r="B8" s="6">
        <v>0.79162699999999997</v>
      </c>
      <c r="C8" s="14">
        <v>0</v>
      </c>
      <c r="D8" s="25">
        <v>1.75</v>
      </c>
      <c r="E8" s="15">
        <f t="shared" si="0"/>
        <v>0.95837300000000003</v>
      </c>
      <c r="F8" s="11">
        <f t="shared" si="1"/>
        <v>1.2106370803421309</v>
      </c>
    </row>
    <row r="9" spans="1:6" ht="13.5" customHeight="1" x14ac:dyDescent="0.2">
      <c r="A9" s="39" t="s">
        <v>18</v>
      </c>
      <c r="B9" s="6">
        <v>1.47</v>
      </c>
      <c r="C9" s="14">
        <v>0</v>
      </c>
      <c r="D9" s="25">
        <v>1.7</v>
      </c>
      <c r="E9" s="12">
        <f t="shared" si="0"/>
        <v>0.22999999999999998</v>
      </c>
      <c r="F9" s="11">
        <f t="shared" si="1"/>
        <v>0.15646258503401358</v>
      </c>
    </row>
    <row r="10" spans="1:6" ht="13.5" customHeight="1" x14ac:dyDescent="0.2">
      <c r="A10" s="40" t="s">
        <v>2</v>
      </c>
      <c r="B10" s="6">
        <v>2.434758</v>
      </c>
      <c r="C10" s="14">
        <v>0</v>
      </c>
      <c r="D10" s="25">
        <v>2.6</v>
      </c>
      <c r="E10" s="26">
        <f t="shared" si="0"/>
        <v>0.16524200000000011</v>
      </c>
      <c r="F10" s="16">
        <f t="shared" si="1"/>
        <v>6.7867935950924121E-2</v>
      </c>
    </row>
    <row r="11" spans="1:6" ht="13.5" customHeight="1" x14ac:dyDescent="0.2">
      <c r="A11" s="38" t="s">
        <v>10</v>
      </c>
      <c r="B11" s="27">
        <f>SUM(B7:B10)</f>
        <v>178.39638499999998</v>
      </c>
      <c r="C11" s="17">
        <f>SUM(C7:C10)</f>
        <v>0</v>
      </c>
      <c r="D11" s="27">
        <f>SUM(D7:D10)</f>
        <v>185.51</v>
      </c>
      <c r="E11" s="27">
        <f t="shared" si="0"/>
        <v>7.11361500000001</v>
      </c>
      <c r="F11" s="10">
        <f t="shared" si="1"/>
        <v>3.9875331554504373E-2</v>
      </c>
    </row>
    <row r="12" spans="1:6" ht="13.5" customHeight="1" x14ac:dyDescent="0.2">
      <c r="A12" s="39" t="s">
        <v>11</v>
      </c>
      <c r="B12" s="6">
        <v>51.76</v>
      </c>
      <c r="C12" s="14">
        <v>0</v>
      </c>
      <c r="D12" s="25">
        <v>54.244</v>
      </c>
      <c r="E12" s="15">
        <f t="shared" si="0"/>
        <v>2.4840000000000018</v>
      </c>
      <c r="F12" s="11">
        <f t="shared" si="1"/>
        <v>4.7990726429675459E-2</v>
      </c>
    </row>
    <row r="13" spans="1:6" ht="13.5" customHeight="1" x14ac:dyDescent="0.2">
      <c r="A13" s="40" t="s">
        <v>19</v>
      </c>
      <c r="B13" s="6">
        <v>1.39</v>
      </c>
      <c r="C13" s="14">
        <v>0</v>
      </c>
      <c r="D13" s="25">
        <v>1.7669999999999999</v>
      </c>
      <c r="E13" s="28">
        <f t="shared" si="0"/>
        <v>0.377</v>
      </c>
      <c r="F13" s="16">
        <f t="shared" si="1"/>
        <v>0.27122302158273381</v>
      </c>
    </row>
    <row r="14" spans="1:6" ht="13.5" customHeight="1" x14ac:dyDescent="0.2">
      <c r="A14" s="38" t="s">
        <v>12</v>
      </c>
      <c r="B14" s="27">
        <f>SUM(B12:B13)</f>
        <v>53.15</v>
      </c>
      <c r="C14" s="17">
        <f>SUM(C12:C13)</f>
        <v>0</v>
      </c>
      <c r="D14" s="27">
        <f>SUM(D12:D13)</f>
        <v>56.011000000000003</v>
      </c>
      <c r="E14" s="27">
        <f t="shared" si="0"/>
        <v>2.8610000000000042</v>
      </c>
      <c r="F14" s="10">
        <f t="shared" si="1"/>
        <v>5.3828786453433759E-2</v>
      </c>
    </row>
    <row r="15" spans="1:6" s="1" customFormat="1" ht="13.5" customHeight="1" thickBot="1" x14ac:dyDescent="0.25">
      <c r="A15" s="42" t="s">
        <v>20</v>
      </c>
      <c r="B15" s="19">
        <v>0</v>
      </c>
      <c r="C15" s="19">
        <v>0</v>
      </c>
      <c r="D15" s="19">
        <v>0</v>
      </c>
      <c r="E15" s="19">
        <f t="shared" si="0"/>
        <v>0</v>
      </c>
      <c r="F15" s="43" t="str">
        <f t="shared" si="1"/>
        <v>N/A</v>
      </c>
    </row>
    <row r="16" spans="1:6" ht="13.5" customHeight="1" thickBot="1" x14ac:dyDescent="0.25">
      <c r="A16" s="29" t="s">
        <v>13</v>
      </c>
      <c r="B16" s="44">
        <f>B11+B15+B14</f>
        <v>231.54638499999999</v>
      </c>
      <c r="C16" s="52">
        <f>C11+C15+C14</f>
        <v>0</v>
      </c>
      <c r="D16" s="44">
        <f>D11+D15+D14</f>
        <v>241.52099999999999</v>
      </c>
      <c r="E16" s="30">
        <f t="shared" si="0"/>
        <v>9.974615</v>
      </c>
      <c r="F16" s="31">
        <f t="shared" si="1"/>
        <v>4.3078258380064974E-2</v>
      </c>
    </row>
    <row r="17" spans="1:21" ht="13.5" customHeight="1" thickTop="1" x14ac:dyDescent="0.2">
      <c r="A17" s="41" t="s">
        <v>14</v>
      </c>
      <c r="B17" s="45"/>
      <c r="C17" s="32"/>
      <c r="D17" s="45"/>
      <c r="E17" s="49"/>
      <c r="F17" s="13"/>
    </row>
    <row r="18" spans="1:21" ht="13.5" customHeight="1" x14ac:dyDescent="0.2">
      <c r="A18" s="39" t="s">
        <v>15</v>
      </c>
      <c r="B18" s="23">
        <v>226.207258</v>
      </c>
      <c r="C18" s="14">
        <v>0</v>
      </c>
      <c r="D18" s="23">
        <v>237.33199999999997</v>
      </c>
      <c r="E18" s="24">
        <f t="shared" si="0"/>
        <v>11.124741999999969</v>
      </c>
      <c r="F18" s="11">
        <f t="shared" si="1"/>
        <v>4.9179421113004114E-2</v>
      </c>
    </row>
    <row r="19" spans="1:21" ht="13.5" customHeight="1" x14ac:dyDescent="0.2">
      <c r="A19" s="40" t="s">
        <v>21</v>
      </c>
      <c r="B19" s="33">
        <v>5.339181</v>
      </c>
      <c r="C19" s="14">
        <v>0</v>
      </c>
      <c r="D19" s="33">
        <v>4.1900000000000004</v>
      </c>
      <c r="E19" s="28">
        <f t="shared" si="0"/>
        <v>-1.1491809999999996</v>
      </c>
      <c r="F19" s="16">
        <f t="shared" si="1"/>
        <v>-0.21523544528645866</v>
      </c>
      <c r="H19" s="34"/>
    </row>
    <row r="20" spans="1:21" ht="13.5" customHeight="1" thickBot="1" x14ac:dyDescent="0.25">
      <c r="A20" s="35" t="s">
        <v>3</v>
      </c>
      <c r="B20" s="36">
        <f>SUM(B18:B19)</f>
        <v>231.54643899999999</v>
      </c>
      <c r="C20" s="51">
        <f>SUM(C18:C19)</f>
        <v>0</v>
      </c>
      <c r="D20" s="46">
        <f>SUM(D18:D19)</f>
        <v>241.52199999999996</v>
      </c>
      <c r="E20" s="37">
        <f t="shared" si="0"/>
        <v>9.9755609999999706</v>
      </c>
      <c r="F20" s="18">
        <f t="shared" si="1"/>
        <v>4.308233390710868E-2</v>
      </c>
      <c r="H20" s="34"/>
    </row>
    <row r="21" spans="1:21" s="5" customFormat="1" ht="15" customHeight="1" x14ac:dyDescent="0.25">
      <c r="A21" s="70" t="s">
        <v>16</v>
      </c>
      <c r="B21" s="70"/>
      <c r="C21" s="70"/>
      <c r="D21" s="70"/>
      <c r="E21" s="70"/>
      <c r="F21" s="70"/>
    </row>
    <row r="22" spans="1:21" s="20" customFormat="1" ht="27" customHeight="1" x14ac:dyDescent="0.25">
      <c r="A22" s="71" t="s">
        <v>17</v>
      </c>
      <c r="B22" s="71"/>
      <c r="C22" s="71"/>
      <c r="D22" s="71"/>
      <c r="E22" s="71"/>
      <c r="F22" s="71"/>
    </row>
    <row r="23" spans="1:21" s="5" customFormat="1" ht="15" customHeight="1" x14ac:dyDescent="0.25">
      <c r="A23" s="61" t="s">
        <v>26</v>
      </c>
      <c r="B23" s="61"/>
      <c r="C23" s="61"/>
      <c r="D23" s="61"/>
      <c r="E23" s="61"/>
      <c r="F23" s="61"/>
    </row>
    <row r="24" spans="1:21" s="5" customFormat="1" ht="15" customHeight="1" x14ac:dyDescent="0.25">
      <c r="A24" s="60" t="s">
        <v>27</v>
      </c>
      <c r="B24" s="61"/>
      <c r="C24" s="61"/>
      <c r="D24" s="61"/>
      <c r="E24" s="61"/>
      <c r="F24" s="61"/>
    </row>
    <row r="25" spans="1:21" x14ac:dyDescent="0.2"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2"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</sheetData>
  <mergeCells count="11">
    <mergeCell ref="A24:F24"/>
    <mergeCell ref="B3:B4"/>
    <mergeCell ref="C3:C4"/>
    <mergeCell ref="D3:D4"/>
    <mergeCell ref="A1:F1"/>
    <mergeCell ref="A2:F2"/>
    <mergeCell ref="A21:F21"/>
    <mergeCell ref="A22:F22"/>
    <mergeCell ref="A23:F23"/>
    <mergeCell ref="A3:A4"/>
    <mergeCell ref="E3:F3"/>
  </mergeCells>
  <printOptions horizontalCentered="1"/>
  <pageMargins left="0.7" right="0.7" top="0.75" bottom="0.75" header="0.3" footer="0.3"/>
  <pageSetup orientation="portrait" r:id="rId1"/>
  <ignoredErrors>
    <ignoredError sqref="B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PC&amp;B</vt:lpstr>
      <vt:lpstr>'PC&amp;B'!Print_Area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Jones, Thomas J</cp:lastModifiedBy>
  <cp:lastPrinted>2019-03-15T16:42:03Z</cp:lastPrinted>
  <dcterms:created xsi:type="dcterms:W3CDTF">2014-03-20T19:20:58Z</dcterms:created>
  <dcterms:modified xsi:type="dcterms:W3CDTF">2019-03-15T22:10:44Z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