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59639524-4BDF-4868-964D-F4A8EFC860DF}" xr6:coauthVersionLast="36" xr6:coauthVersionMax="36" xr10:uidLastSave="{00000000-0000-0000-0000-000000000000}"/>
  <bookViews>
    <workbookView xWindow="45" yWindow="45" windowWidth="9735" windowHeight="4935" tabRatio="727" xr2:uid="{00000000-000D-0000-FFFF-FFFF00000000}"/>
  </bookViews>
  <sheets>
    <sheet name="RRA, EHR, &amp; MREFC Org Ex Summar" sheetId="34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'RRA, EHR, &amp; MREFC Org Ex Summar'!$A$1:$F$17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34" l="1"/>
  <c r="F16" i="34" s="1"/>
  <c r="F15" i="34"/>
  <c r="E15" i="34"/>
  <c r="E14" i="34"/>
  <c r="F14" i="34" s="1"/>
  <c r="F13" i="34"/>
  <c r="E13" i="34"/>
  <c r="D12" i="34"/>
  <c r="E12" i="34" s="1"/>
  <c r="C12" i="34"/>
  <c r="B12" i="34"/>
  <c r="E11" i="34"/>
  <c r="F11" i="34" s="1"/>
  <c r="F10" i="34"/>
  <c r="E10" i="34"/>
  <c r="E9" i="34"/>
  <c r="D9" i="34"/>
  <c r="C9" i="34"/>
  <c r="B9" i="34"/>
  <c r="F9" i="34" s="1"/>
  <c r="F8" i="34"/>
  <c r="E8" i="34"/>
  <c r="E7" i="34"/>
  <c r="F7" i="34" s="1"/>
  <c r="F6" i="34"/>
  <c r="E6" i="34"/>
  <c r="D5" i="34"/>
  <c r="E5" i="34" s="1"/>
  <c r="C5" i="34"/>
  <c r="C17" i="34" s="1"/>
  <c r="B5" i="34"/>
  <c r="B17" i="34" s="1"/>
  <c r="F12" i="34" l="1"/>
  <c r="D17" i="34"/>
  <c r="E17" i="34" s="1"/>
  <c r="F17" i="34" s="1"/>
  <c r="F5" i="34"/>
</calcChain>
</file>

<file path=xl/sharedStrings.xml><?xml version="1.0" encoding="utf-8"?>
<sst xmlns="http://schemas.openxmlformats.org/spreadsheetml/2006/main" count="21" uniqueCount="21">
  <si>
    <t>IPA Costs</t>
  </si>
  <si>
    <t>IPA Compensation</t>
  </si>
  <si>
    <t>IPA Travel</t>
  </si>
  <si>
    <t>Total</t>
  </si>
  <si>
    <t>(Dollars in Millions)</t>
  </si>
  <si>
    <t>Amount</t>
  </si>
  <si>
    <t>Percent</t>
  </si>
  <si>
    <t>Program Related Administration</t>
  </si>
  <si>
    <t xml:space="preserve">  Program Related Technology</t>
  </si>
  <si>
    <t>Planning and Policy Support</t>
  </si>
  <si>
    <t>Evaluation and Assessment Capability (EAC)</t>
  </si>
  <si>
    <t>Other Organizational Excellence Activities</t>
  </si>
  <si>
    <t>IPA Lost Consulting &amp; Per Diem</t>
  </si>
  <si>
    <t>Public Access Initiative</t>
  </si>
  <si>
    <t xml:space="preserve">  Other Program Related Administration</t>
  </si>
  <si>
    <t>R&amp;RA, EHR, and MREFC Organizational Excellence Funding Summary</t>
  </si>
  <si>
    <t>FY 2020 Request</t>
  </si>
  <si>
    <t>FY 2018
Actual</t>
  </si>
  <si>
    <t>FY 2019
(TBD)</t>
  </si>
  <si>
    <t>Change over 
FY 2018 Actual</t>
  </si>
  <si>
    <t>Major Facilities Admin Reviews and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</si>
</sst>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;\-0.0%;&quot;-&quot;??"/>
    <numFmt numFmtId="168" formatCode="#,##0.00;\-#,##0.00;&quot;-&quot;??"/>
    <numFmt numFmtId="169" formatCode="&quot;$&quot;#,##0.00;\-&quot;$&quot;#,##0.00;&quot;-&quot;??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vertAlign val="superscript"/>
      <sz val="9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19" applyNumberFormat="0" applyAlignment="0" applyProtection="0"/>
    <xf numFmtId="165" fontId="34" fillId="29" borderId="20" applyNumberFormat="0" applyAlignment="0" applyProtection="0"/>
    <xf numFmtId="165" fontId="35" fillId="29" borderId="19" applyNumberFormat="0" applyAlignment="0" applyProtection="0"/>
    <xf numFmtId="165" fontId="36" fillId="0" borderId="21" applyNumberFormat="0" applyFill="0" applyAlignment="0" applyProtection="0"/>
    <xf numFmtId="165" fontId="37" fillId="30" borderId="22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2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43" fillId="55" borderId="24">
      <alignment horizontal="right"/>
    </xf>
    <xf numFmtId="165" fontId="43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4" fillId="57" borderId="25">
      <alignment horizontal="center" vertical="center"/>
    </xf>
    <xf numFmtId="49" fontId="23" fillId="58" borderId="28">
      <alignment horizontal="center" vertical="center"/>
    </xf>
    <xf numFmtId="165" fontId="45" fillId="0" borderId="15">
      <alignment horizontal="center" vertical="center"/>
    </xf>
    <xf numFmtId="165" fontId="46" fillId="59" borderId="29">
      <alignment horizontal="center" vertical="center" textRotation="90" wrapText="1"/>
    </xf>
    <xf numFmtId="165" fontId="47" fillId="0" borderId="26">
      <alignment horizontal="left" wrapText="1"/>
    </xf>
    <xf numFmtId="165" fontId="47" fillId="0" borderId="26">
      <alignment horizontal="left" wrapText="1"/>
    </xf>
    <xf numFmtId="165" fontId="47" fillId="58" borderId="26">
      <alignment horizontal="left" wrapText="1"/>
    </xf>
    <xf numFmtId="165" fontId="47" fillId="58" borderId="26">
      <alignment horizontal="left" wrapText="1"/>
    </xf>
    <xf numFmtId="165" fontId="48" fillId="59" borderId="0">
      <alignment horizontal="center"/>
    </xf>
    <xf numFmtId="165" fontId="47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4" fillId="57" borderId="27">
      <alignment horizontal="center" vertical="center"/>
    </xf>
    <xf numFmtId="165" fontId="49" fillId="58" borderId="28">
      <alignment horizontal="center" vertical="center"/>
    </xf>
    <xf numFmtId="165" fontId="50" fillId="0" borderId="0">
      <alignment horizontal="left" vertical="top" wrapText="1"/>
    </xf>
    <xf numFmtId="165" fontId="51" fillId="56" borderId="30">
      <alignment horizontal="left" vertical="top" wrapText="1" indent="8"/>
    </xf>
    <xf numFmtId="165" fontId="49" fillId="0" borderId="0">
      <alignment horizontal="left" indent="5"/>
    </xf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2" fillId="0" borderId="0">
      <protection locked="0"/>
    </xf>
    <xf numFmtId="6" fontId="53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2" fillId="0" borderId="0">
      <protection locked="0"/>
    </xf>
    <xf numFmtId="164" fontId="52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4" fontId="52" fillId="0" borderId="0">
      <protection locked="0"/>
    </xf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51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5" fillId="0" borderId="1">
      <alignment horizontal="center"/>
    </xf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7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9" fillId="0" borderId="16" applyNumberFormat="0" applyFill="0" applyAlignment="0" applyProtection="0"/>
    <xf numFmtId="165" fontId="60" fillId="0" borderId="17" applyNumberFormat="0" applyFill="0" applyAlignment="0" applyProtection="0"/>
    <xf numFmtId="165" fontId="61" fillId="0" borderId="18" applyNumberFormat="0" applyFill="0" applyAlignment="0" applyProtection="0"/>
    <xf numFmtId="165" fontId="61" fillId="0" borderId="0" applyNumberFormat="0" applyFill="0" applyBorder="0" applyAlignment="0" applyProtection="0"/>
    <xf numFmtId="165" fontId="62" fillId="25" borderId="0" applyNumberFormat="0" applyBorder="0" applyAlignment="0" applyProtection="0"/>
    <xf numFmtId="165" fontId="63" fillId="26" borderId="0" applyNumberFormat="0" applyBorder="0" applyAlignment="0" applyProtection="0"/>
    <xf numFmtId="165" fontId="64" fillId="27" borderId="0" applyNumberFormat="0" applyBorder="0" applyAlignment="0" applyProtection="0"/>
    <xf numFmtId="165" fontId="65" fillId="28" borderId="19" applyNumberFormat="0" applyAlignment="0" applyProtection="0"/>
    <xf numFmtId="165" fontId="66" fillId="29" borderId="20" applyNumberFormat="0" applyAlignment="0" applyProtection="0"/>
    <xf numFmtId="165" fontId="67" fillId="29" borderId="19" applyNumberFormat="0" applyAlignment="0" applyProtection="0"/>
    <xf numFmtId="165" fontId="68" fillId="0" borderId="21" applyNumberFormat="0" applyFill="0" applyAlignment="0" applyProtection="0"/>
    <xf numFmtId="165" fontId="69" fillId="30" borderId="22" applyNumberFormat="0" applyAlignment="0" applyProtection="0"/>
    <xf numFmtId="165" fontId="58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1" fillId="0" borderId="23" applyNumberFormat="0" applyFill="0" applyAlignment="0" applyProtection="0"/>
    <xf numFmtId="165" fontId="7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2" fillId="34" borderId="0" applyNumberFormat="0" applyBorder="0" applyAlignment="0" applyProtection="0"/>
    <xf numFmtId="165" fontId="7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2" fillId="38" borderId="0" applyNumberFormat="0" applyBorder="0" applyAlignment="0" applyProtection="0"/>
    <xf numFmtId="165" fontId="7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2" fillId="42" borderId="0" applyNumberFormat="0" applyBorder="0" applyAlignment="0" applyProtection="0"/>
    <xf numFmtId="165" fontId="7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2" fillId="46" borderId="0" applyNumberFormat="0" applyBorder="0" applyAlignment="0" applyProtection="0"/>
    <xf numFmtId="165" fontId="7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2" fillId="50" borderId="0" applyNumberFormat="0" applyBorder="0" applyAlignment="0" applyProtection="0"/>
    <xf numFmtId="165" fontId="7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2" fillId="54" borderId="0" applyNumberFormat="0" applyBorder="0" applyAlignment="0" applyProtection="0"/>
    <xf numFmtId="165" fontId="73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6" fillId="0" borderId="0" applyNumberFormat="0" applyFill="0" applyBorder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19" applyNumberFormat="0" applyAlignment="0" applyProtection="0"/>
    <xf numFmtId="165" fontId="34" fillId="29" borderId="20" applyNumberFormat="0" applyAlignment="0" applyProtection="0"/>
    <xf numFmtId="165" fontId="35" fillId="29" borderId="19" applyNumberFormat="0" applyAlignment="0" applyProtection="0"/>
    <xf numFmtId="165" fontId="36" fillId="0" borderId="21" applyNumberFormat="0" applyFill="0" applyAlignment="0" applyProtection="0"/>
    <xf numFmtId="165" fontId="37" fillId="30" borderId="22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0" fontId="1" fillId="0" borderId="0"/>
  </cellStyleXfs>
  <cellXfs count="49">
    <xf numFmtId="165" fontId="0" fillId="0" borderId="0" xfId="0"/>
    <xf numFmtId="165" fontId="25" fillId="0" borderId="0" xfId="0" applyFont="1" applyAlignment="1">
      <alignment vertical="top"/>
    </xf>
    <xf numFmtId="165" fontId="25" fillId="0" borderId="0" xfId="0" applyFont="1"/>
    <xf numFmtId="165" fontId="23" fillId="0" borderId="0" xfId="0" applyFont="1" applyAlignment="1">
      <alignment vertical="top"/>
    </xf>
    <xf numFmtId="165" fontId="56" fillId="0" borderId="0" xfId="0" applyFont="1" applyAlignment="1">
      <alignment vertical="center"/>
    </xf>
    <xf numFmtId="4" fontId="25" fillId="0" borderId="0" xfId="0" applyNumberFormat="1" applyFont="1" applyFill="1" applyBorder="1" applyAlignment="1">
      <alignment vertical="top"/>
    </xf>
    <xf numFmtId="0" fontId="25" fillId="0" borderId="0" xfId="0" applyNumberFormat="1" applyFont="1" applyAlignment="1">
      <alignment horizontal="left" indent="1"/>
    </xf>
    <xf numFmtId="165" fontId="25" fillId="0" borderId="0" xfId="0" applyFont="1" applyBorder="1" applyAlignment="1">
      <alignment horizontal="center"/>
    </xf>
    <xf numFmtId="165" fontId="25" fillId="0" borderId="2" xfId="0" applyFont="1" applyBorder="1" applyAlignment="1">
      <alignment horizontal="center"/>
    </xf>
    <xf numFmtId="4" fontId="9" fillId="0" borderId="0" xfId="0" applyNumberFormat="1" applyFont="1" applyBorder="1" applyAlignment="1">
      <alignment vertical="top" wrapText="1"/>
    </xf>
    <xf numFmtId="168" fontId="3" fillId="0" borderId="0" xfId="0" applyNumberFormat="1" applyFont="1" applyFill="1" applyBorder="1" applyAlignment="1">
      <alignment vertical="top"/>
    </xf>
    <xf numFmtId="167" fontId="3" fillId="0" borderId="0" xfId="6080" applyNumberFormat="1" applyFont="1" applyFill="1" applyBorder="1" applyAlignment="1">
      <alignment horizontal="right" vertical="top"/>
    </xf>
    <xf numFmtId="165" fontId="3" fillId="0" borderId="0" xfId="0" applyFont="1" applyAlignment="1">
      <alignment vertical="top"/>
    </xf>
    <xf numFmtId="49" fontId="9" fillId="0" borderId="0" xfId="0" applyNumberFormat="1" applyFont="1" applyBorder="1" applyAlignment="1">
      <alignment horizontal="left" vertical="top" wrapText="1" indent="1"/>
    </xf>
    <xf numFmtId="168" fontId="25" fillId="0" borderId="0" xfId="0" applyNumberFormat="1" applyFont="1" applyBorder="1" applyAlignment="1">
      <alignment vertical="top"/>
    </xf>
    <xf numFmtId="166" fontId="23" fillId="0" borderId="0" xfId="0" applyNumberFormat="1" applyFont="1" applyFill="1" applyBorder="1" applyAlignment="1">
      <alignment vertical="top"/>
    </xf>
    <xf numFmtId="4" fontId="47" fillId="0" borderId="32" xfId="0" applyNumberFormat="1" applyFont="1" applyBorder="1" applyAlignment="1">
      <alignment vertical="top"/>
    </xf>
    <xf numFmtId="169" fontId="23" fillId="0" borderId="32" xfId="0" applyNumberFormat="1" applyFont="1" applyFill="1" applyBorder="1" applyAlignment="1">
      <alignment vertical="top"/>
    </xf>
    <xf numFmtId="167" fontId="23" fillId="0" borderId="32" xfId="608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vertical="top"/>
    </xf>
    <xf numFmtId="4" fontId="47" fillId="0" borderId="0" xfId="0" applyNumberFormat="1" applyFont="1" applyBorder="1" applyAlignment="1">
      <alignment vertical="top"/>
    </xf>
    <xf numFmtId="169" fontId="23" fillId="0" borderId="0" xfId="0" applyNumberFormat="1" applyFont="1" applyFill="1" applyBorder="1" applyAlignment="1">
      <alignment vertical="top"/>
    </xf>
    <xf numFmtId="167" fontId="23" fillId="0" borderId="0" xfId="6080" applyNumberFormat="1" applyFont="1" applyFill="1" applyBorder="1" applyAlignment="1">
      <alignment horizontal="right" vertical="top"/>
    </xf>
    <xf numFmtId="165" fontId="3" fillId="0" borderId="0" xfId="0" applyFont="1" applyBorder="1" applyAlignment="1">
      <alignment vertical="top"/>
    </xf>
    <xf numFmtId="49" fontId="47" fillId="0" borderId="0" xfId="0" applyNumberFormat="1" applyFont="1" applyBorder="1" applyAlignment="1">
      <alignment vertical="top" wrapText="1"/>
    </xf>
    <xf numFmtId="169" fontId="24" fillId="0" borderId="0" xfId="0" applyNumberFormat="1" applyFont="1" applyBorder="1" applyAlignment="1">
      <alignment vertical="top"/>
    </xf>
    <xf numFmtId="4" fontId="9" fillId="0" borderId="0" xfId="0" applyNumberFormat="1" applyFont="1" applyBorder="1" applyAlignment="1">
      <alignment horizontal="left" vertical="top" indent="1"/>
    </xf>
    <xf numFmtId="165" fontId="3" fillId="0" borderId="0" xfId="0" applyFont="1" applyBorder="1" applyAlignment="1">
      <alignment horizontal="left" vertical="top" indent="1"/>
    </xf>
    <xf numFmtId="166" fontId="23" fillId="0" borderId="0" xfId="0" applyNumberFormat="1" applyFont="1" applyFill="1" applyBorder="1" applyAlignment="1">
      <alignment horizontal="left" vertical="top" indent="1"/>
    </xf>
    <xf numFmtId="165" fontId="3" fillId="0" borderId="2" xfId="0" applyFont="1" applyBorder="1" applyAlignment="1">
      <alignment horizontal="right"/>
    </xf>
    <xf numFmtId="3" fontId="75" fillId="0" borderId="0" xfId="0" applyNumberFormat="1" applyFont="1" applyBorder="1" applyAlignment="1">
      <alignment horizontal="justify" vertical="center" wrapText="1"/>
    </xf>
    <xf numFmtId="165" fontId="3" fillId="0" borderId="31" xfId="0" applyFont="1" applyBorder="1" applyAlignment="1">
      <alignment horizontal="center" wrapText="1"/>
    </xf>
    <xf numFmtId="165" fontId="3" fillId="0" borderId="31" xfId="0" applyFont="1" applyBorder="1" applyAlignment="1">
      <alignment horizontal="center"/>
    </xf>
    <xf numFmtId="165" fontId="23" fillId="0" borderId="0" xfId="0" applyFont="1" applyAlignment="1">
      <alignment horizontal="center" vertical="center"/>
    </xf>
    <xf numFmtId="165" fontId="3" fillId="0" borderId="1" xfId="0" applyFont="1" applyBorder="1" applyAlignment="1">
      <alignment horizontal="center" vertical="center"/>
    </xf>
    <xf numFmtId="165" fontId="25" fillId="0" borderId="31" xfId="0" applyFont="1" applyBorder="1" applyAlignment="1">
      <alignment horizontal="right" wrapText="1"/>
    </xf>
    <xf numFmtId="165" fontId="25" fillId="0" borderId="2" xfId="0" applyFont="1" applyBorder="1" applyAlignment="1">
      <alignment horizontal="right" wrapText="1"/>
    </xf>
    <xf numFmtId="165" fontId="25" fillId="0" borderId="31" xfId="0" applyFont="1" applyFill="1" applyBorder="1" applyAlignment="1">
      <alignment horizontal="right" wrapText="1"/>
    </xf>
    <xf numFmtId="165" fontId="25" fillId="0" borderId="2" xfId="0" applyFont="1" applyFill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/>
    </xf>
    <xf numFmtId="4" fontId="47" fillId="0" borderId="1" xfId="0" applyNumberFormat="1" applyFont="1" applyBorder="1" applyAlignment="1">
      <alignment vertical="top" wrapText="1"/>
    </xf>
    <xf numFmtId="169" fontId="23" fillId="0" borderId="1" xfId="0" applyNumberFormat="1" applyFont="1" applyFill="1" applyBorder="1" applyAlignment="1">
      <alignment vertical="top"/>
    </xf>
    <xf numFmtId="167" fontId="23" fillId="0" borderId="1" xfId="6080" applyNumberFormat="1" applyFont="1" applyFill="1" applyBorder="1" applyAlignment="1">
      <alignment horizontal="right" vertical="top"/>
    </xf>
    <xf numFmtId="49" fontId="9" fillId="0" borderId="2" xfId="0" applyNumberFormat="1" applyFont="1" applyBorder="1" applyAlignment="1">
      <alignment horizontal="left" vertical="top" wrapText="1" indent="1"/>
    </xf>
    <xf numFmtId="168" fontId="3" fillId="0" borderId="2" xfId="0" applyNumberFormat="1" applyFont="1" applyFill="1" applyBorder="1" applyAlignment="1">
      <alignment horizontal="right" vertical="top"/>
    </xf>
    <xf numFmtId="168" fontId="25" fillId="0" borderId="2" xfId="0" applyNumberFormat="1" applyFont="1" applyBorder="1" applyAlignment="1">
      <alignment horizontal="right" vertical="top"/>
    </xf>
    <xf numFmtId="168" fontId="3" fillId="0" borderId="2" xfId="0" applyNumberFormat="1" applyFont="1" applyFill="1" applyBorder="1" applyAlignment="1">
      <alignment vertical="top"/>
    </xf>
    <xf numFmtId="167" fontId="3" fillId="0" borderId="2" xfId="6080" applyNumberFormat="1" applyFont="1" applyFill="1" applyBorder="1" applyAlignment="1">
      <alignment horizontal="right" vertical="top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CCFFFF"/>
      <color rgb="FF66FFCC"/>
      <color rgb="FFFF99CC"/>
      <color rgb="FFCCCCFF"/>
      <color rgb="FFFFFF66"/>
      <color rgb="FFCCECFF"/>
      <color rgb="FFFFFF99"/>
      <color rgb="FF66FFFF"/>
      <color rgb="FF00FF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8"/>
  <sheetViews>
    <sheetView showGridLines="0" tabSelected="1" zoomScaleNormal="100" workbookViewId="0">
      <selection activeCell="C26" sqref="C26"/>
    </sheetView>
  </sheetViews>
  <sheetFormatPr defaultColWidth="8.7109375" defaultRowHeight="12.75" x14ac:dyDescent="0.2"/>
  <cols>
    <col min="1" max="1" width="40.28515625" style="2" bestFit="1" customWidth="1"/>
    <col min="2" max="6" width="10.5703125" style="2" customWidth="1"/>
    <col min="7" max="16384" width="8.7109375" style="2"/>
  </cols>
  <sheetData>
    <row r="1" spans="1:8" ht="13.5" customHeight="1" x14ac:dyDescent="0.2">
      <c r="A1" s="33" t="s">
        <v>15</v>
      </c>
      <c r="B1" s="33"/>
      <c r="C1" s="33"/>
      <c r="D1" s="33"/>
      <c r="E1" s="33"/>
      <c r="F1" s="33"/>
    </row>
    <row r="2" spans="1:8" ht="13.5" customHeight="1" thickBot="1" x14ac:dyDescent="0.25">
      <c r="A2" s="34" t="s">
        <v>4</v>
      </c>
      <c r="B2" s="34"/>
      <c r="C2" s="34"/>
      <c r="D2" s="34"/>
      <c r="E2" s="34"/>
      <c r="F2" s="34"/>
    </row>
    <row r="3" spans="1:8" ht="25.5" customHeight="1" x14ac:dyDescent="0.2">
      <c r="A3" s="7"/>
      <c r="B3" s="35" t="s">
        <v>17</v>
      </c>
      <c r="C3" s="37" t="s">
        <v>18</v>
      </c>
      <c r="D3" s="39" t="s">
        <v>16</v>
      </c>
      <c r="E3" s="31" t="s">
        <v>19</v>
      </c>
      <c r="F3" s="32"/>
    </row>
    <row r="4" spans="1:8" ht="13.5" customHeight="1" x14ac:dyDescent="0.2">
      <c r="A4" s="8"/>
      <c r="B4" s="36"/>
      <c r="C4" s="38"/>
      <c r="D4" s="40"/>
      <c r="E4" s="29" t="s">
        <v>5</v>
      </c>
      <c r="F4" s="29" t="s">
        <v>6</v>
      </c>
    </row>
    <row r="5" spans="1:8" s="1" customFormat="1" ht="13.5" customHeight="1" x14ac:dyDescent="0.25">
      <c r="A5" s="16" t="s">
        <v>0</v>
      </c>
      <c r="B5" s="17">
        <f>SUM(B6:B8)</f>
        <v>46.679473999999999</v>
      </c>
      <c r="C5" s="17">
        <f>SUM(C6:C8)</f>
        <v>0</v>
      </c>
      <c r="D5" s="17">
        <f>SUM(D6:D8)</f>
        <v>52.99</v>
      </c>
      <c r="E5" s="17">
        <f>D5-B5</f>
        <v>6.310526000000003</v>
      </c>
      <c r="F5" s="18">
        <f>IF(B5=0,"N/A",E5/B5)</f>
        <v>0.13518845563683951</v>
      </c>
    </row>
    <row r="6" spans="1:8" s="1" customFormat="1" ht="13.5" customHeight="1" x14ac:dyDescent="0.25">
      <c r="A6" s="26" t="s">
        <v>1</v>
      </c>
      <c r="B6" s="5">
        <v>40.388971999999995</v>
      </c>
      <c r="C6" s="10">
        <v>0</v>
      </c>
      <c r="D6" s="19">
        <v>45.59</v>
      </c>
      <c r="E6" s="19">
        <f t="shared" ref="E6:E17" si="0">D6-B6</f>
        <v>5.201028000000008</v>
      </c>
      <c r="F6" s="11">
        <f t="shared" ref="F6:F17" si="1">IF(B6=0,"N/A",E6/B6)</f>
        <v>0.12877346816353752</v>
      </c>
    </row>
    <row r="7" spans="1:8" s="1" customFormat="1" ht="13.5" customHeight="1" x14ac:dyDescent="0.25">
      <c r="A7" s="26" t="s">
        <v>12</v>
      </c>
      <c r="B7" s="5">
        <v>3.7422489999999997</v>
      </c>
      <c r="C7" s="10">
        <v>0</v>
      </c>
      <c r="D7" s="19">
        <v>4.07</v>
      </c>
      <c r="E7" s="10">
        <f t="shared" si="0"/>
        <v>0.32775100000000057</v>
      </c>
      <c r="F7" s="11">
        <f t="shared" si="1"/>
        <v>8.7581291357149302E-2</v>
      </c>
    </row>
    <row r="8" spans="1:8" s="1" customFormat="1" ht="13.5" customHeight="1" x14ac:dyDescent="0.25">
      <c r="A8" s="26" t="s">
        <v>2</v>
      </c>
      <c r="B8" s="5">
        <v>2.5482529999999999</v>
      </c>
      <c r="C8" s="10">
        <v>0</v>
      </c>
      <c r="D8" s="19">
        <v>3.33</v>
      </c>
      <c r="E8" s="10">
        <f t="shared" si="0"/>
        <v>0.78174700000000019</v>
      </c>
      <c r="F8" s="11">
        <f t="shared" si="1"/>
        <v>0.30677762372888417</v>
      </c>
    </row>
    <row r="9" spans="1:8" s="1" customFormat="1" ht="13.5" customHeight="1" x14ac:dyDescent="0.25">
      <c r="A9" s="20" t="s">
        <v>7</v>
      </c>
      <c r="B9" s="21">
        <f>SUM(B10:B11)</f>
        <v>85.136336</v>
      </c>
      <c r="C9" s="21">
        <f>SUM(C10:C11)</f>
        <v>0</v>
      </c>
      <c r="D9" s="21">
        <f>SUM(D10:D11)</f>
        <v>96.361000000000004</v>
      </c>
      <c r="E9" s="15">
        <f t="shared" si="0"/>
        <v>11.224664000000004</v>
      </c>
      <c r="F9" s="22">
        <f t="shared" si="1"/>
        <v>0.13184339997906422</v>
      </c>
    </row>
    <row r="10" spans="1:8" s="23" customFormat="1" ht="13.5" customHeight="1" x14ac:dyDescent="0.25">
      <c r="A10" s="9" t="s">
        <v>8</v>
      </c>
      <c r="B10" s="5">
        <v>81.207464999999999</v>
      </c>
      <c r="C10" s="10">
        <v>0</v>
      </c>
      <c r="D10" s="19">
        <v>92.710999999999999</v>
      </c>
      <c r="E10" s="10">
        <f t="shared" si="0"/>
        <v>11.503534999999999</v>
      </c>
      <c r="F10" s="11">
        <f t="shared" si="1"/>
        <v>0.14165612730307489</v>
      </c>
    </row>
    <row r="11" spans="1:8" s="12" customFormat="1" ht="14.45" customHeight="1" x14ac:dyDescent="0.25">
      <c r="A11" s="9" t="s">
        <v>14</v>
      </c>
      <c r="B11" s="19">
        <v>3.928871</v>
      </c>
      <c r="C11" s="10">
        <v>0</v>
      </c>
      <c r="D11" s="19">
        <v>3.65</v>
      </c>
      <c r="E11" s="10">
        <f t="shared" si="0"/>
        <v>-0.27887100000000009</v>
      </c>
      <c r="F11" s="11">
        <f t="shared" si="1"/>
        <v>-7.0979932912024882E-2</v>
      </c>
      <c r="H11" s="15"/>
    </row>
    <row r="12" spans="1:8" s="12" customFormat="1" ht="13.5" customHeight="1" x14ac:dyDescent="0.25">
      <c r="A12" s="24" t="s">
        <v>11</v>
      </c>
      <c r="B12" s="21">
        <f>SUM(B13:B16)</f>
        <v>11.174636000000001</v>
      </c>
      <c r="C12" s="21">
        <f>SUM(C13:C16)</f>
        <v>0</v>
      </c>
      <c r="D12" s="25">
        <f>SUM(D13:D16)</f>
        <v>7.2099999999999991</v>
      </c>
      <c r="E12" s="21">
        <f t="shared" si="0"/>
        <v>-3.9646360000000023</v>
      </c>
      <c r="F12" s="22">
        <f t="shared" si="1"/>
        <v>-0.35478882712600229</v>
      </c>
      <c r="H12" s="15"/>
    </row>
    <row r="13" spans="1:8" s="12" customFormat="1" ht="13.5" customHeight="1" x14ac:dyDescent="0.25">
      <c r="A13" s="13" t="s">
        <v>20</v>
      </c>
      <c r="B13" s="10">
        <v>0.74120700000000006</v>
      </c>
      <c r="C13" s="10">
        <v>0</v>
      </c>
      <c r="D13" s="14">
        <v>0.36</v>
      </c>
      <c r="E13" s="10">
        <f t="shared" si="0"/>
        <v>-0.38120700000000007</v>
      </c>
      <c r="F13" s="11">
        <f t="shared" si="1"/>
        <v>-0.5143057202643796</v>
      </c>
      <c r="H13" s="15"/>
    </row>
    <row r="14" spans="1:8" s="12" customFormat="1" ht="14.1" customHeight="1" x14ac:dyDescent="0.25">
      <c r="A14" s="13" t="s">
        <v>10</v>
      </c>
      <c r="B14" s="10">
        <v>2.9884010000000001</v>
      </c>
      <c r="C14" s="10">
        <v>0</v>
      </c>
      <c r="D14" s="14">
        <v>3</v>
      </c>
      <c r="E14" s="10">
        <f t="shared" si="0"/>
        <v>1.1598999999999915E-2</v>
      </c>
      <c r="F14" s="11">
        <f t="shared" si="1"/>
        <v>3.881339887116861E-3</v>
      </c>
      <c r="H14" s="15"/>
    </row>
    <row r="15" spans="1:8" s="12" customFormat="1" ht="14.1" customHeight="1" x14ac:dyDescent="0.2">
      <c r="A15" s="6" t="s">
        <v>13</v>
      </c>
      <c r="B15" s="10">
        <v>3.502561</v>
      </c>
      <c r="C15" s="10">
        <v>0</v>
      </c>
      <c r="D15" s="14">
        <v>1.75</v>
      </c>
      <c r="E15" s="10">
        <f t="shared" si="0"/>
        <v>-1.752561</v>
      </c>
      <c r="F15" s="11">
        <f t="shared" si="1"/>
        <v>-0.50036558963569799</v>
      </c>
      <c r="H15" s="15"/>
    </row>
    <row r="16" spans="1:8" s="27" customFormat="1" ht="14.1" customHeight="1" x14ac:dyDescent="0.25">
      <c r="A16" s="44" t="s">
        <v>9</v>
      </c>
      <c r="B16" s="45">
        <v>3.9424670000000002</v>
      </c>
      <c r="C16" s="45">
        <v>0</v>
      </c>
      <c r="D16" s="46">
        <v>2.1</v>
      </c>
      <c r="E16" s="47">
        <f t="shared" si="0"/>
        <v>-1.8424670000000001</v>
      </c>
      <c r="F16" s="48">
        <f t="shared" si="1"/>
        <v>-0.46733859788807364</v>
      </c>
      <c r="H16" s="28"/>
    </row>
    <row r="17" spans="1:6" s="3" customFormat="1" ht="14.1" customHeight="1" thickBot="1" x14ac:dyDescent="0.3">
      <c r="A17" s="41" t="s">
        <v>3</v>
      </c>
      <c r="B17" s="42">
        <f>SUM(B5,B9,B12)</f>
        <v>142.99044599999999</v>
      </c>
      <c r="C17" s="42">
        <f t="shared" ref="C17" si="2">SUM(C5,C9,C12)</f>
        <v>0</v>
      </c>
      <c r="D17" s="42">
        <f t="shared" ref="D17" si="3">SUM(D5,D9,D12)</f>
        <v>156.56100000000001</v>
      </c>
      <c r="E17" s="42">
        <f t="shared" si="0"/>
        <v>13.570554000000016</v>
      </c>
      <c r="F17" s="43">
        <f t="shared" si="1"/>
        <v>9.4905319758216686E-2</v>
      </c>
    </row>
    <row r="18" spans="1:6" s="4" customFormat="1" ht="13.5" x14ac:dyDescent="0.25">
      <c r="A18" s="30"/>
      <c r="B18" s="30"/>
      <c r="C18" s="30"/>
      <c r="D18" s="30"/>
      <c r="E18" s="30"/>
      <c r="F18" s="30"/>
    </row>
  </sheetData>
  <mergeCells count="7">
    <mergeCell ref="A18:F18"/>
    <mergeCell ref="E3:F3"/>
    <mergeCell ref="A1:F1"/>
    <mergeCell ref="A2:F2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RRA, EHR, &amp; MREFC Org Ex Summar</vt:lpstr>
      <vt:lpstr>'RRA, EHR, &amp; MREFC Org Ex Summar'!Print_Area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2018-08-23T16:31:00Z</cp:lastPrinted>
  <dcterms:created xsi:type="dcterms:W3CDTF">2014-03-20T19:20:58Z</dcterms:created>
  <dcterms:modified xsi:type="dcterms:W3CDTF">2019-03-15T22:20:57Z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