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6294C198-B75E-4364-99DE-1198977F1080}" xr6:coauthVersionLast="36" xr6:coauthVersionMax="36" xr10:uidLastSave="{00000000-0000-0000-0000-000000000000}"/>
  <bookViews>
    <workbookView xWindow="0" yWindow="0" windowWidth="28800" windowHeight="12225" xr2:uid="{0D98529E-3790-4229-8038-C84E73EF67D5}"/>
  </bookViews>
  <sheets>
    <sheet name="IIP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E10" i="1"/>
  <c r="F10" i="1" s="1"/>
  <c r="E9" i="1"/>
  <c r="F9" i="1" s="1"/>
  <c r="E8" i="1"/>
  <c r="F8" i="1" s="1"/>
  <c r="D7" i="1"/>
  <c r="C7" i="1"/>
  <c r="B7" i="1"/>
  <c r="B6" i="1"/>
  <c r="E6" i="1" s="1"/>
  <c r="F6" i="1" s="1"/>
  <c r="D5" i="1"/>
  <c r="E5" i="1" s="1"/>
  <c r="F5" i="1" s="1"/>
  <c r="E7" i="1" l="1"/>
  <c r="F7" i="1" s="1"/>
</calcChain>
</file>

<file path=xl/sharedStrings.xml><?xml version="1.0" encoding="utf-8"?>
<sst xmlns="http://schemas.openxmlformats.org/spreadsheetml/2006/main" count="15" uniqueCount="15">
  <si>
    <t>IIP Funding</t>
  </si>
  <si>
    <t>(Dollars in Millions)</t>
  </si>
  <si>
    <t>FY 2018
 Actual</t>
  </si>
  <si>
    <t>FY 2019
 (TBD)</t>
  </si>
  <si>
    <t>FY 2020
 Request</t>
  </si>
  <si>
    <t>Change over 
FY 2018 Actual</t>
  </si>
  <si>
    <t>Amount</t>
  </si>
  <si>
    <t>Percent</t>
  </si>
  <si>
    <t>Total</t>
  </si>
  <si>
    <t>Research</t>
  </si>
  <si>
    <t>SBIR/STTR, including Operations</t>
  </si>
  <si>
    <t xml:space="preserve">  SBIR</t>
  </si>
  <si>
    <t xml:space="preserve">  STTR</t>
  </si>
  <si>
    <t xml:space="preserve">  SBIR/STTR Operations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</si>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</sst>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164" fontId="4" fillId="0" borderId="3" xfId="0" applyNumberFormat="1" applyFont="1" applyBorder="1" applyAlignment="1" applyProtection="1">
      <alignment horizontal="right"/>
      <protection locked="0"/>
    </xf>
    <xf numFmtId="165" fontId="4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right" vertical="top"/>
    </xf>
    <xf numFmtId="166" fontId="4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1" fillId="0" borderId="1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 applyProtection="1">
      <alignment horizontal="right"/>
      <protection locked="0"/>
    </xf>
    <xf numFmtId="165" fontId="4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4D874-0AD6-47EA-AB2E-014B6D722AAF}">
  <dimension ref="A1:F11"/>
  <sheetViews>
    <sheetView showGridLines="0" tabSelected="1" workbookViewId="0">
      <selection activeCell="B18" sqref="B18"/>
    </sheetView>
  </sheetViews>
  <sheetFormatPr defaultColWidth="9.140625" defaultRowHeight="12.75" x14ac:dyDescent="0.2"/>
  <cols>
    <col min="1" max="1" width="28.85546875" style="1" customWidth="1"/>
    <col min="2" max="16384" width="9.140625" style="1"/>
  </cols>
  <sheetData>
    <row r="1" spans="1:6" x14ac:dyDescent="0.2">
      <c r="A1" s="20" t="s">
        <v>0</v>
      </c>
      <c r="B1" s="20"/>
      <c r="C1" s="20"/>
      <c r="D1" s="20"/>
      <c r="E1" s="20"/>
      <c r="F1" s="20"/>
    </row>
    <row r="2" spans="1:6" ht="13.5" thickBot="1" x14ac:dyDescent="0.25">
      <c r="A2" s="21" t="s">
        <v>1</v>
      </c>
      <c r="B2" s="21"/>
      <c r="C2" s="21"/>
      <c r="D2" s="21"/>
      <c r="E2" s="21"/>
      <c r="F2" s="21"/>
    </row>
    <row r="3" spans="1:6" ht="27.95" customHeight="1" x14ac:dyDescent="0.2">
      <c r="A3" s="2"/>
      <c r="B3" s="22" t="s">
        <v>2</v>
      </c>
      <c r="C3" s="22" t="s">
        <v>3</v>
      </c>
      <c r="D3" s="22" t="s">
        <v>4</v>
      </c>
      <c r="E3" s="24" t="s">
        <v>5</v>
      </c>
      <c r="F3" s="24"/>
    </row>
    <row r="4" spans="1:6" x14ac:dyDescent="0.2">
      <c r="A4" s="3"/>
      <c r="B4" s="23"/>
      <c r="C4" s="23"/>
      <c r="D4" s="23"/>
      <c r="E4" s="4" t="s">
        <v>6</v>
      </c>
      <c r="F4" s="4" t="s">
        <v>7</v>
      </c>
    </row>
    <row r="5" spans="1:6" x14ac:dyDescent="0.2">
      <c r="A5" s="5" t="s">
        <v>8</v>
      </c>
      <c r="B5" s="6">
        <v>271.71324800000002</v>
      </c>
      <c r="C5" s="6">
        <v>0</v>
      </c>
      <c r="D5" s="6">
        <f>SUM(D11,D6)</f>
        <v>245.25</v>
      </c>
      <c r="E5" s="6">
        <f>D5-B5</f>
        <v>-26.463248000000021</v>
      </c>
      <c r="F5" s="7">
        <f>E5/B5</f>
        <v>-9.7394029164157722E-2</v>
      </c>
    </row>
    <row r="6" spans="1:6" x14ac:dyDescent="0.2">
      <c r="A6" s="8" t="s">
        <v>9</v>
      </c>
      <c r="B6" s="9">
        <f>B5-B11</f>
        <v>271.51551800000004</v>
      </c>
      <c r="C6" s="10">
        <v>0</v>
      </c>
      <c r="D6" s="9">
        <v>244.86</v>
      </c>
      <c r="E6" s="9">
        <f>D6-B6</f>
        <v>-26.655518000000029</v>
      </c>
      <c r="F6" s="11">
        <f>E6/B6</f>
        <v>-9.8173092265024881E-2</v>
      </c>
    </row>
    <row r="7" spans="1:6" x14ac:dyDescent="0.2">
      <c r="A7" s="12" t="s">
        <v>10</v>
      </c>
      <c r="B7" s="13">
        <f>SUM(B8:B10)</f>
        <v>209.97530199999997</v>
      </c>
      <c r="C7" s="14">
        <f t="shared" ref="C7:D7" si="0">SUM(C8:C10)</f>
        <v>0</v>
      </c>
      <c r="D7" s="14">
        <f t="shared" si="0"/>
        <v>195.15</v>
      </c>
      <c r="E7" s="13">
        <f>D7-B7</f>
        <v>-14.825301999999965</v>
      </c>
      <c r="F7" s="15">
        <f>E7/B7</f>
        <v>-7.060498000855342E-2</v>
      </c>
    </row>
    <row r="8" spans="1:6" x14ac:dyDescent="0.2">
      <c r="A8" s="12" t="s">
        <v>11</v>
      </c>
      <c r="B8" s="13">
        <v>182.39313799999999</v>
      </c>
      <c r="C8" s="14">
        <v>0</v>
      </c>
      <c r="D8" s="14">
        <v>166.71</v>
      </c>
      <c r="E8" s="13">
        <f>D8-B8</f>
        <v>-15.683137999999985</v>
      </c>
      <c r="F8" s="15">
        <f>E8/B8</f>
        <v>-8.5985351049774617E-2</v>
      </c>
    </row>
    <row r="9" spans="1:6" x14ac:dyDescent="0.2">
      <c r="A9" s="12" t="s">
        <v>12</v>
      </c>
      <c r="B9" s="13">
        <v>22.586110000000001</v>
      </c>
      <c r="C9" s="14">
        <v>0</v>
      </c>
      <c r="D9" s="14">
        <v>23.44</v>
      </c>
      <c r="E9" s="13">
        <f t="shared" ref="E9" si="1">D9-B9</f>
        <v>0.85388999999999982</v>
      </c>
      <c r="F9" s="15">
        <f t="shared" ref="F9:F10" si="2">E9/B9</f>
        <v>3.7805978984428917E-2</v>
      </c>
    </row>
    <row r="10" spans="1:6" x14ac:dyDescent="0.2">
      <c r="A10" s="12" t="s">
        <v>13</v>
      </c>
      <c r="B10" s="13">
        <v>4.996054</v>
      </c>
      <c r="C10" s="14">
        <v>0</v>
      </c>
      <c r="D10" s="14">
        <v>5</v>
      </c>
      <c r="E10" s="14">
        <f>ROUND(D10-B10,2)</f>
        <v>0</v>
      </c>
      <c r="F10" s="15">
        <f t="shared" si="2"/>
        <v>0</v>
      </c>
    </row>
    <row r="11" spans="1:6" ht="13.5" thickBot="1" x14ac:dyDescent="0.25">
      <c r="A11" s="16" t="s">
        <v>14</v>
      </c>
      <c r="B11" s="17">
        <v>0.19772999999999999</v>
      </c>
      <c r="C11" s="18">
        <v>0</v>
      </c>
      <c r="D11" s="17">
        <v>0.39</v>
      </c>
      <c r="E11" s="17">
        <f>D11-B11</f>
        <v>0.19227000000000002</v>
      </c>
      <c r="F11" s="19">
        <f>E11/B11</f>
        <v>0.97238658777120335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7" formulaRange="1"/>
    <ignoredError sqref="D5:E5 F5:F11" unlockedFormula="1"/>
    <ignoredError sqref="C7:D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2019-03-15T15:44:03Z</dcterms:created>
  <dcterms:modified xsi:type="dcterms:W3CDTF">2019-03-15T22:45:19Z</dcterms:modified>
</cp:coreProperties>
</file>