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FEDEBBC-560B-44E8-86FE-35D825B86C49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I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E21" i="1" s="1"/>
  <c r="C21" i="1"/>
  <c r="B21" i="1"/>
  <c r="F21" i="1" s="1"/>
  <c r="E20" i="1"/>
  <c r="F20" i="1" s="1"/>
  <c r="F19" i="1"/>
  <c r="E19" i="1"/>
  <c r="E18" i="1"/>
  <c r="F18" i="1" s="1"/>
  <c r="F17" i="1"/>
  <c r="E17" i="1"/>
  <c r="E16" i="1"/>
  <c r="F16" i="1" s="1"/>
  <c r="F15" i="1"/>
  <c r="E15" i="1"/>
  <c r="F14" i="1"/>
  <c r="E14" i="1"/>
  <c r="F13" i="1"/>
  <c r="E13" i="1"/>
  <c r="E12" i="1"/>
  <c r="F12" i="1" s="1"/>
  <c r="F11" i="1"/>
  <c r="E11" i="1"/>
  <c r="E10" i="1"/>
  <c r="F10" i="1" s="1"/>
  <c r="F9" i="1"/>
  <c r="E9" i="1"/>
  <c r="F8" i="1"/>
  <c r="E8" i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<sst xmlns="http://schemas.openxmlformats.org/spreadsheetml/2006/main" count="28" uniqueCount="28">
  <si>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</si>
  <si>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</si>
  <si>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</si>
  <si>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</si>
  <si>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</si>
  <si>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</si>
  <si>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</si>
  <si>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</si>
  <si>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IA Funding</t>
  </si>
  <si>
    <t>Convergence Accelerator</t>
  </si>
  <si>
    <t>Evaluation and Assessment Capability</t>
  </si>
  <si>
    <t>EPSCoR</t>
  </si>
  <si>
    <t>Facility Operation Transition</t>
  </si>
  <si>
    <t>Graduate Research Fellowship Program</t>
  </si>
  <si>
    <t>Growing Convergence Research</t>
  </si>
  <si>
    <r>
      <t>HBCU Excellence in Research</t>
    </r>
    <r>
      <rPr>
        <vertAlign val="superscript"/>
        <sz val="10"/>
        <color theme="1"/>
        <rFont val="Arial"/>
        <family val="2"/>
      </rPr>
      <t>1</t>
    </r>
  </si>
  <si>
    <r>
      <t>Hispanic-Serving Institutions</t>
    </r>
    <r>
      <rPr>
        <vertAlign val="superscript"/>
        <sz val="10"/>
        <color theme="1"/>
        <rFont val="Arial"/>
        <family val="2"/>
      </rPr>
      <t>2</t>
    </r>
  </si>
  <si>
    <t>Major Research Instrumentation</t>
  </si>
  <si>
    <t>Mid-scale Research Infrastructure</t>
  </si>
  <si>
    <t>NSF 2026</t>
  </si>
  <si>
    <r>
      <t>NSF INCLUDES</t>
    </r>
    <r>
      <rPr>
        <vertAlign val="superscript"/>
        <sz val="10"/>
        <color theme="1"/>
        <rFont val="Arial"/>
        <family val="2"/>
      </rPr>
      <t>3</t>
    </r>
  </si>
  <si>
    <t>Planning and Policy Support</t>
  </si>
  <si>
    <t>Research Investment Communications</t>
  </si>
  <si>
    <t>STC Administration</t>
  </si>
  <si>
    <t>Science &amp; Technology Policy Institute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</si>
  <si>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 FY 2017, HBCU-EiR was funded at $10.0 million within the Integrative Activities budget. These funds were carried over into FY 2018, and supported awards made in FY 2018 ($20.15 million).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</si>
  <si>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 FY 2017, the HSI Program was funded at $15.0 million within the Integrative Activities budget. These funds were carried over into FY 2018, and supported awards made in FY 2018 ($15.03 million). EHR is responsible for the management of this program. 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</si>
  <si>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NSF INCLUDES funding moves to EHR beginning in FY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</si>
</sst>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9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right"/>
      <protection locked="0"/>
    </xf>
    <xf numFmtId="165" fontId="2" fillId="0" borderId="4" xfId="0" applyNumberFormat="1" applyFont="1" applyBorder="1" applyAlignment="1" applyProtection="1">
      <alignment horizontal="right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/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169" fontId="0" fillId="0" borderId="0" xfId="0" applyNumberFormat="1" applyFont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</xf>
    <xf numFmtId="0" fontId="0" fillId="0" borderId="0" xfId="0" applyFont="1" applyFill="1"/>
    <xf numFmtId="0" fontId="0" fillId="0" borderId="0" xfId="0" applyFont="1" applyAlignment="1">
      <alignment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F26"/>
  <sheetViews>
    <sheetView showGridLines="0" tabSelected="1" workbookViewId="0">
      <selection activeCell="C35" sqref="C35"/>
    </sheetView>
  </sheetViews>
  <sheetFormatPr defaultColWidth="8.85546875" defaultRowHeight="12.75" x14ac:dyDescent="0.2"/>
  <cols>
    <col min="1" max="1" width="35.42578125" style="14" customWidth="1"/>
    <col min="2" max="6" width="9.42578125" style="14" customWidth="1"/>
    <col min="7" max="16384" width="8.85546875" style="14"/>
  </cols>
  <sheetData>
    <row r="1" spans="1:6" s="2" customFormat="1" x14ac:dyDescent="0.2">
      <c r="A1" s="1" t="s">
        <v>8</v>
      </c>
      <c r="B1" s="1"/>
      <c r="C1" s="1"/>
      <c r="D1" s="1"/>
      <c r="E1" s="1"/>
      <c r="F1" s="1"/>
    </row>
    <row r="2" spans="1:6" s="4" customFormat="1" ht="13.5" thickBot="1" x14ac:dyDescent="0.25">
      <c r="A2" s="3" t="s">
        <v>0</v>
      </c>
      <c r="B2" s="3"/>
      <c r="C2" s="3"/>
      <c r="D2" s="3"/>
      <c r="E2" s="3"/>
      <c r="F2" s="3"/>
    </row>
    <row r="3" spans="1:6" s="4" customFormat="1" ht="27" customHeight="1" x14ac:dyDescent="0.2">
      <c r="A3" s="17"/>
      <c r="B3" s="5" t="s">
        <v>1</v>
      </c>
      <c r="C3" s="5" t="s">
        <v>2</v>
      </c>
      <c r="D3" s="5" t="s">
        <v>3</v>
      </c>
      <c r="E3" s="6" t="s">
        <v>4</v>
      </c>
      <c r="F3" s="7"/>
    </row>
    <row r="4" spans="1:6" s="4" customFormat="1" x14ac:dyDescent="0.2">
      <c r="A4" s="18"/>
      <c r="B4" s="8"/>
      <c r="C4" s="8"/>
      <c r="D4" s="8"/>
      <c r="E4" s="9" t="s">
        <v>5</v>
      </c>
      <c r="F4" s="9" t="s">
        <v>6</v>
      </c>
    </row>
    <row r="5" spans="1:6" s="12" customFormat="1" x14ac:dyDescent="0.2">
      <c r="A5" s="19" t="s">
        <v>9</v>
      </c>
      <c r="B5" s="20">
        <v>0</v>
      </c>
      <c r="C5" s="20">
        <v>0</v>
      </c>
      <c r="D5" s="20">
        <v>60</v>
      </c>
      <c r="E5" s="21">
        <f t="shared" ref="E5:E21" si="0">D5-B5</f>
        <v>60</v>
      </c>
      <c r="F5" s="22" t="str">
        <f t="shared" ref="F5:F21" si="1">IF(B5=0,"N/A",E5/B5)</f>
        <v>N/A</v>
      </c>
    </row>
    <row r="6" spans="1:6" s="12" customFormat="1" x14ac:dyDescent="0.2">
      <c r="A6" s="19" t="s">
        <v>10</v>
      </c>
      <c r="B6" s="23">
        <v>2.988</v>
      </c>
      <c r="C6" s="23">
        <v>0</v>
      </c>
      <c r="D6" s="23">
        <v>3</v>
      </c>
      <c r="E6" s="24">
        <f t="shared" si="0"/>
        <v>1.2000000000000011E-2</v>
      </c>
      <c r="F6" s="22">
        <f t="shared" si="1"/>
        <v>4.0160642570281164E-3</v>
      </c>
    </row>
    <row r="7" spans="1:6" s="12" customFormat="1" x14ac:dyDescent="0.2">
      <c r="A7" s="19" t="s">
        <v>11</v>
      </c>
      <c r="B7" s="23">
        <v>170.58799999999999</v>
      </c>
      <c r="C7" s="23">
        <v>0</v>
      </c>
      <c r="D7" s="23">
        <v>151.22999999999999</v>
      </c>
      <c r="E7" s="24">
        <f t="shared" si="0"/>
        <v>-19.358000000000004</v>
      </c>
      <c r="F7" s="22">
        <f t="shared" si="1"/>
        <v>-0.11347808755598286</v>
      </c>
    </row>
    <row r="8" spans="1:6" s="12" customFormat="1" x14ac:dyDescent="0.2">
      <c r="A8" s="19" t="s">
        <v>12</v>
      </c>
      <c r="B8" s="23">
        <v>0</v>
      </c>
      <c r="C8" s="23">
        <v>0</v>
      </c>
      <c r="D8" s="23">
        <v>10</v>
      </c>
      <c r="E8" s="24">
        <f t="shared" si="0"/>
        <v>10</v>
      </c>
      <c r="F8" s="22" t="str">
        <f t="shared" si="1"/>
        <v>N/A</v>
      </c>
    </row>
    <row r="9" spans="1:6" s="12" customFormat="1" x14ac:dyDescent="0.2">
      <c r="A9" s="19" t="s">
        <v>13</v>
      </c>
      <c r="B9" s="23">
        <v>142.27099999999999</v>
      </c>
      <c r="C9" s="23">
        <v>0</v>
      </c>
      <c r="D9" s="23">
        <v>128.44999999999999</v>
      </c>
      <c r="E9" s="24">
        <f t="shared" si="0"/>
        <v>-13.820999999999998</v>
      </c>
      <c r="F9" s="22">
        <f t="shared" si="1"/>
        <v>-9.714558834899592E-2</v>
      </c>
    </row>
    <row r="10" spans="1:6" s="12" customFormat="1" x14ac:dyDescent="0.2">
      <c r="A10" s="19" t="s">
        <v>14</v>
      </c>
      <c r="B10" s="23">
        <v>5</v>
      </c>
      <c r="C10" s="23">
        <v>0</v>
      </c>
      <c r="D10" s="23">
        <v>16</v>
      </c>
      <c r="E10" s="24">
        <f t="shared" si="0"/>
        <v>11</v>
      </c>
      <c r="F10" s="22">
        <f t="shared" si="1"/>
        <v>2.2000000000000002</v>
      </c>
    </row>
    <row r="11" spans="1:6" s="12" customFormat="1" ht="14.25" x14ac:dyDescent="0.2">
      <c r="A11" s="19" t="s">
        <v>15</v>
      </c>
      <c r="B11" s="23">
        <v>20.148</v>
      </c>
      <c r="C11" s="23">
        <v>0</v>
      </c>
      <c r="D11" s="23">
        <v>10</v>
      </c>
      <c r="E11" s="24">
        <f t="shared" si="0"/>
        <v>-10.148</v>
      </c>
      <c r="F11" s="22">
        <f t="shared" si="1"/>
        <v>-0.50367282112368472</v>
      </c>
    </row>
    <row r="12" spans="1:6" s="12" customFormat="1" ht="14.25" x14ac:dyDescent="0.2">
      <c r="A12" s="19" t="s">
        <v>16</v>
      </c>
      <c r="B12" s="23">
        <v>15.03</v>
      </c>
      <c r="C12" s="23">
        <v>0</v>
      </c>
      <c r="D12" s="23">
        <v>0</v>
      </c>
      <c r="E12" s="24">
        <f t="shared" si="0"/>
        <v>-15.03</v>
      </c>
      <c r="F12" s="22">
        <f t="shared" si="1"/>
        <v>-1</v>
      </c>
    </row>
    <row r="13" spans="1:6" s="12" customFormat="1" x14ac:dyDescent="0.2">
      <c r="A13" s="19" t="s">
        <v>17</v>
      </c>
      <c r="B13" s="23">
        <v>100.408</v>
      </c>
      <c r="C13" s="23">
        <v>0</v>
      </c>
      <c r="D13" s="23">
        <v>65</v>
      </c>
      <c r="E13" s="24">
        <f t="shared" si="0"/>
        <v>-35.408000000000001</v>
      </c>
      <c r="F13" s="22">
        <f t="shared" si="1"/>
        <v>-0.35264122380686796</v>
      </c>
    </row>
    <row r="14" spans="1:6" s="12" customFormat="1" x14ac:dyDescent="0.2">
      <c r="A14" s="25" t="s">
        <v>18</v>
      </c>
      <c r="B14" s="23">
        <v>0</v>
      </c>
      <c r="C14" s="23">
        <v>0</v>
      </c>
      <c r="D14" s="23">
        <v>30</v>
      </c>
      <c r="E14" s="24">
        <f t="shared" si="0"/>
        <v>30</v>
      </c>
      <c r="F14" s="22" t="str">
        <f t="shared" si="1"/>
        <v>N/A</v>
      </c>
    </row>
    <row r="15" spans="1:6" s="12" customFormat="1" x14ac:dyDescent="0.2">
      <c r="A15" s="19" t="s">
        <v>19</v>
      </c>
      <c r="B15" s="23">
        <v>0</v>
      </c>
      <c r="C15" s="23">
        <v>0</v>
      </c>
      <c r="D15" s="23">
        <v>6.5</v>
      </c>
      <c r="E15" s="24">
        <f t="shared" si="0"/>
        <v>6.5</v>
      </c>
      <c r="F15" s="22" t="str">
        <f t="shared" si="1"/>
        <v>N/A</v>
      </c>
    </row>
    <row r="16" spans="1:6" s="12" customFormat="1" ht="14.25" x14ac:dyDescent="0.2">
      <c r="A16" s="19" t="s">
        <v>20</v>
      </c>
      <c r="B16" s="23">
        <v>1.9039999999999999</v>
      </c>
      <c r="C16" s="23">
        <v>0</v>
      </c>
      <c r="D16" s="23">
        <v>0</v>
      </c>
      <c r="E16" s="24">
        <f t="shared" si="0"/>
        <v>-1.9039999999999999</v>
      </c>
      <c r="F16" s="22">
        <f t="shared" si="1"/>
        <v>-1</v>
      </c>
    </row>
    <row r="17" spans="1:6" s="12" customFormat="1" x14ac:dyDescent="0.2">
      <c r="A17" s="19" t="s">
        <v>21</v>
      </c>
      <c r="B17" s="23">
        <v>3.9420000000000002</v>
      </c>
      <c r="C17" s="23">
        <v>0</v>
      </c>
      <c r="D17" s="23">
        <v>2.1</v>
      </c>
      <c r="E17" s="24">
        <f t="shared" si="0"/>
        <v>-1.8420000000000001</v>
      </c>
      <c r="F17" s="22">
        <f t="shared" si="1"/>
        <v>-0.46727549467275492</v>
      </c>
    </row>
    <row r="18" spans="1:6" s="12" customFormat="1" x14ac:dyDescent="0.2">
      <c r="A18" s="26" t="s">
        <v>22</v>
      </c>
      <c r="B18" s="23">
        <v>3.47</v>
      </c>
      <c r="C18" s="23">
        <v>0</v>
      </c>
      <c r="D18" s="23">
        <v>3.47</v>
      </c>
      <c r="E18" s="24">
        <f t="shared" si="0"/>
        <v>0</v>
      </c>
      <c r="F18" s="22">
        <f t="shared" si="1"/>
        <v>0</v>
      </c>
    </row>
    <row r="19" spans="1:6" s="12" customFormat="1" x14ac:dyDescent="0.2">
      <c r="A19" s="19" t="s">
        <v>23</v>
      </c>
      <c r="B19" s="23">
        <v>0.55600000000000005</v>
      </c>
      <c r="C19" s="23">
        <v>0</v>
      </c>
      <c r="D19" s="23">
        <v>0.55000000000000004</v>
      </c>
      <c r="E19" s="24">
        <f t="shared" si="0"/>
        <v>-6.0000000000000053E-3</v>
      </c>
      <c r="F19" s="22">
        <f t="shared" si="1"/>
        <v>-1.0791366906474829E-2</v>
      </c>
    </row>
    <row r="20" spans="1:6" s="12" customFormat="1" x14ac:dyDescent="0.2">
      <c r="A20" s="19" t="s">
        <v>24</v>
      </c>
      <c r="B20" s="23">
        <v>4.74</v>
      </c>
      <c r="C20" s="23">
        <v>0</v>
      </c>
      <c r="D20" s="23">
        <v>4.74</v>
      </c>
      <c r="E20" s="24">
        <f t="shared" si="0"/>
        <v>0</v>
      </c>
      <c r="F20" s="22">
        <f t="shared" si="1"/>
        <v>0</v>
      </c>
    </row>
    <row r="21" spans="1:6" s="12" customFormat="1" ht="13.5" thickBot="1" x14ac:dyDescent="0.25">
      <c r="A21" s="15" t="s">
        <v>7</v>
      </c>
      <c r="B21" s="10">
        <f>ROUND(SUM(B5,B6:B20),2)</f>
        <v>471.05</v>
      </c>
      <c r="C21" s="10">
        <f>SUM(C5,C6:C20)</f>
        <v>0</v>
      </c>
      <c r="D21" s="10">
        <f>SUM(D5,D6:D20)</f>
        <v>491.04</v>
      </c>
      <c r="E21" s="10">
        <f t="shared" si="0"/>
        <v>19.990000000000009</v>
      </c>
      <c r="F21" s="11">
        <f t="shared" si="1"/>
        <v>4.2437108587198832E-2</v>
      </c>
    </row>
    <row r="22" spans="1:6" s="13" customFormat="1" ht="27" customHeight="1" x14ac:dyDescent="0.2">
      <c r="A22" s="27" t="s">
        <v>25</v>
      </c>
      <c r="B22" s="27"/>
      <c r="C22" s="27"/>
      <c r="D22" s="27"/>
      <c r="E22" s="27"/>
      <c r="F22" s="27"/>
    </row>
    <row r="23" spans="1:6" s="13" customFormat="1" ht="40.5" customHeight="1" x14ac:dyDescent="0.2">
      <c r="A23" s="28" t="s">
        <v>26</v>
      </c>
      <c r="B23" s="28"/>
      <c r="C23" s="28"/>
      <c r="D23" s="28"/>
      <c r="E23" s="28"/>
      <c r="F23" s="28"/>
    </row>
    <row r="24" spans="1:6" s="13" customFormat="1" ht="13.5" x14ac:dyDescent="0.2">
      <c r="A24" s="29" t="s">
        <v>27</v>
      </c>
      <c r="B24" s="29"/>
      <c r="C24" s="29"/>
      <c r="D24" s="29"/>
      <c r="E24" s="29"/>
      <c r="F24" s="29"/>
    </row>
    <row r="25" spans="1:6" s="13" customFormat="1" x14ac:dyDescent="0.2">
      <c r="A25" s="16"/>
      <c r="B25" s="16"/>
      <c r="C25" s="16"/>
      <c r="D25" s="16"/>
      <c r="E25" s="16"/>
      <c r="F25" s="16"/>
    </row>
    <row r="26" spans="1:6" s="13" customFormat="1" x14ac:dyDescent="0.2">
      <c r="A26" s="16"/>
      <c r="B26" s="16"/>
      <c r="C26" s="16"/>
      <c r="D26" s="16"/>
      <c r="E26" s="16"/>
      <c r="F26" s="16"/>
    </row>
  </sheetData>
  <mergeCells count="11">
    <mergeCell ref="A22:F22"/>
    <mergeCell ref="A23:F23"/>
    <mergeCell ref="A24:F24"/>
    <mergeCell ref="A25:F25"/>
    <mergeCell ref="A26:F26"/>
    <mergeCell ref="A1:F1"/>
    <mergeCell ref="A2:F2"/>
    <mergeCell ref="D3:D4"/>
    <mergeCell ref="E3:F3"/>
    <mergeCell ref="B3:B4"/>
    <mergeCell ref="C3:C4"/>
  </mergeCells>
  <pageMargins left="0.7" right="0.7" top="0.75" bottom="0.75" header="0.3" footer="0.3"/>
  <ignoredErrors>
    <ignoredError sqref="B21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2019-03-15T15:53:38Z</dcterms:modified>
</cp:coreProperties>
</file>