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1EBFF495-DB01-4952-9BC8-194F74564C4C}" xr6:coauthVersionLast="36" xr6:coauthVersionMax="36" xr10:uidLastSave="{00000000-0000-0000-0000-000000000000}"/>
  <bookViews>
    <workbookView xWindow="0" yWindow="0" windowWidth="18075" windowHeight="5955" xr2:uid="{8A115B0B-A258-42EC-8587-E2A56B4A3FE3}"/>
  </bookViews>
  <sheets>
    <sheet name="OP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C18" i="1"/>
  <c r="B18" i="1"/>
  <c r="E18" i="1" s="1"/>
  <c r="F18" i="1" s="1"/>
  <c r="F17" i="1"/>
  <c r="E17" i="1"/>
  <c r="E16" i="1"/>
  <c r="F16" i="1" s="1"/>
  <c r="F15" i="1"/>
  <c r="E15" i="1"/>
  <c r="E14" i="1"/>
  <c r="F14" i="1" s="1"/>
  <c r="F13" i="1"/>
  <c r="E13" i="1"/>
  <c r="B12" i="1"/>
  <c r="B9" i="1" s="1"/>
  <c r="E11" i="1"/>
  <c r="F11" i="1" s="1"/>
  <c r="E10" i="1"/>
  <c r="F10" i="1" s="1"/>
  <c r="D9" i="1"/>
  <c r="C9" i="1"/>
  <c r="C20" i="1" s="1"/>
  <c r="E8" i="1"/>
  <c r="F8" i="1" s="1"/>
  <c r="F7" i="1"/>
  <c r="E7" i="1"/>
  <c r="E6" i="1"/>
  <c r="F6" i="1" s="1"/>
  <c r="F5" i="1"/>
  <c r="E5" i="1"/>
  <c r="B20" i="1" l="1"/>
  <c r="E9" i="1"/>
  <c r="F9" i="1" s="1"/>
  <c r="D20" i="1"/>
  <c r="E20" i="1" s="1"/>
  <c r="F12" i="1"/>
  <c r="E12" i="1"/>
  <c r="F20" i="1" l="1"/>
</calcChain>
</file>

<file path=xl/sharedStrings.xml><?xml version="1.0" encoding="utf-8"?>
<sst xmlns="http://schemas.openxmlformats.org/spreadsheetml/2006/main" count="25" uniqueCount="25">
  <si>
    <t>OPP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</si>
  <si>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</si>
  <si>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</si>
  <si>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</si>
  <si>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</si>
  <si>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</si>
  <si>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</si>
  <si>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</si>
  <si>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Research</t>
  </si>
  <si>
    <t>CAREER</t>
  </si>
  <si>
    <t>Long Term Ecological Research (LTER)</t>
  </si>
  <si>
    <t>Education</t>
  </si>
  <si>
    <t>Infrastructure</t>
  </si>
  <si>
    <t>Arctic Research Support and Logistics</t>
  </si>
  <si>
    <t>IceCube Neutrino Observatory (IceCube)</t>
  </si>
  <si>
    <r>
      <t>U.S. Antarctic Facilities and Operations</t>
    </r>
    <r>
      <rPr>
        <vertAlign val="superscript"/>
        <sz val="10"/>
        <color theme="1"/>
        <rFont val="Arial"/>
        <family val="2"/>
      </rPr>
      <t>1</t>
    </r>
  </si>
  <si>
    <t>U.S. Antarctic Logistical Support</t>
  </si>
  <si>
    <t>Geodetic Facility for the Advancement of 
   GEoscience (GAGE)</t>
  </si>
  <si>
    <t>Seismological Facility for the Advancement of 
   GEoscience (SAGE)</t>
  </si>
  <si>
    <t>Research and Resources</t>
  </si>
  <si>
    <t>Polar Environment, Safety, and Health (PESH)</t>
  </si>
  <si>
    <t>Facilities Development and Design Total</t>
  </si>
  <si>
    <t>Antarctic Infrastructure Modernization for
  Science (Development and Design)</t>
  </si>
  <si>
    <t>Total</t>
  </si>
  <si>
    <r>
      <rPr>
        <vertAlign val="superscript"/>
        <sz val="9"/>
        <color theme="1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 FY 2018 Actual includes $42.58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</si>
</sst>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vertical="top" wrapText="1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5" fontId="1" fillId="0" borderId="0" xfId="0" applyNumberFormat="1" applyFont="1" applyAlignment="1" applyProtection="1">
      <alignment horizontal="right" vertical="top"/>
    </xf>
    <xf numFmtId="0" fontId="0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5" fontId="2" fillId="0" borderId="4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0A37-2773-492E-A15D-7D8349B8300F}">
  <dimension ref="A1:F27"/>
  <sheetViews>
    <sheetView showGridLines="0" tabSelected="1" zoomScaleNormal="100" workbookViewId="0">
      <selection activeCell="C24" sqref="A23:F24"/>
    </sheetView>
  </sheetViews>
  <sheetFormatPr defaultColWidth="8.85546875" defaultRowHeight="12.75" x14ac:dyDescent="0.2"/>
  <cols>
    <col min="1" max="1" width="40.7109375" style="4" customWidth="1"/>
    <col min="2" max="6" width="9.28515625" style="4" customWidth="1"/>
    <col min="7" max="16384" width="8.85546875" style="4"/>
  </cols>
  <sheetData>
    <row r="1" spans="1:6" s="2" customFormat="1" x14ac:dyDescent="0.2">
      <c r="A1" s="1" t="s">
        <v>0</v>
      </c>
      <c r="B1" s="1"/>
      <c r="C1" s="1"/>
      <c r="D1" s="1"/>
      <c r="E1" s="1"/>
      <c r="F1" s="1"/>
    </row>
    <row r="2" spans="1:6" ht="13.5" thickBot="1" x14ac:dyDescent="0.25">
      <c r="A2" s="3" t="s">
        <v>1</v>
      </c>
      <c r="B2" s="3"/>
      <c r="C2" s="3"/>
      <c r="D2" s="3"/>
      <c r="E2" s="3"/>
      <c r="F2" s="3"/>
    </row>
    <row r="3" spans="1:6" ht="25.5" customHeight="1" x14ac:dyDescent="0.2">
      <c r="A3" s="5"/>
      <c r="B3" s="6" t="s">
        <v>2</v>
      </c>
      <c r="C3" s="7" t="s">
        <v>3</v>
      </c>
      <c r="D3" s="6" t="s">
        <v>4</v>
      </c>
      <c r="E3" s="8" t="s">
        <v>5</v>
      </c>
      <c r="F3" s="9"/>
    </row>
    <row r="4" spans="1:6" ht="13.5" customHeight="1" x14ac:dyDescent="0.2">
      <c r="A4" s="10"/>
      <c r="B4" s="11"/>
      <c r="C4" s="11"/>
      <c r="D4" s="11"/>
      <c r="E4" s="12" t="s">
        <v>6</v>
      </c>
      <c r="F4" s="12" t="s">
        <v>7</v>
      </c>
    </row>
    <row r="5" spans="1:6" s="16" customFormat="1" ht="13.5" customHeight="1" x14ac:dyDescent="0.2">
      <c r="A5" s="13" t="s">
        <v>8</v>
      </c>
      <c r="B5" s="14">
        <v>119.15555600000003</v>
      </c>
      <c r="C5" s="14">
        <v>0</v>
      </c>
      <c r="D5" s="14">
        <v>80.16</v>
      </c>
      <c r="E5" s="14">
        <f t="shared" ref="E5:E20" si="0">D5-B5</f>
        <v>-38.995556000000036</v>
      </c>
      <c r="F5" s="15">
        <f t="shared" ref="F5:F20" si="1">IF(B5=0,"N/A",E5/B5)</f>
        <v>-0.32726594805197357</v>
      </c>
    </row>
    <row r="6" spans="1:6" s="16" customFormat="1" ht="13.5" customHeight="1" x14ac:dyDescent="0.2">
      <c r="A6" s="16" t="s">
        <v>9</v>
      </c>
      <c r="B6" s="17">
        <v>0.48130200000000001</v>
      </c>
      <c r="C6" s="17">
        <v>0</v>
      </c>
      <c r="D6" s="17">
        <v>1.1000000000000001</v>
      </c>
      <c r="E6" s="17">
        <f t="shared" si="0"/>
        <v>0.61869800000000008</v>
      </c>
      <c r="F6" s="18">
        <f t="shared" si="1"/>
        <v>1.2854673365163662</v>
      </c>
    </row>
    <row r="7" spans="1:6" s="16" customFormat="1" ht="13.5" customHeight="1" x14ac:dyDescent="0.2">
      <c r="A7" s="16" t="s">
        <v>10</v>
      </c>
      <c r="B7" s="17">
        <v>3.3818389999999998</v>
      </c>
      <c r="C7" s="17">
        <v>0</v>
      </c>
      <c r="D7" s="17">
        <v>3.38</v>
      </c>
      <c r="E7" s="17">
        <f t="shared" si="0"/>
        <v>-1.838999999999924E-3</v>
      </c>
      <c r="F7" s="18">
        <f t="shared" si="1"/>
        <v>-5.4378697507478154E-4</v>
      </c>
    </row>
    <row r="8" spans="1:6" s="16" customFormat="1" ht="13.5" customHeight="1" x14ac:dyDescent="0.2">
      <c r="A8" s="13" t="s">
        <v>11</v>
      </c>
      <c r="B8" s="19">
        <v>2.0235080000000001</v>
      </c>
      <c r="C8" s="19">
        <v>0</v>
      </c>
      <c r="D8" s="19">
        <v>0.75</v>
      </c>
      <c r="E8" s="19">
        <f t="shared" si="0"/>
        <v>-1.2735080000000001</v>
      </c>
      <c r="F8" s="15">
        <f t="shared" si="1"/>
        <v>-0.62935654319132917</v>
      </c>
    </row>
    <row r="9" spans="1:6" s="16" customFormat="1" ht="13.5" customHeight="1" x14ac:dyDescent="0.2">
      <c r="A9" s="13" t="s">
        <v>12</v>
      </c>
      <c r="B9" s="19">
        <f>SUM(B10:B17)</f>
        <v>364.397944</v>
      </c>
      <c r="C9" s="19">
        <f t="shared" ref="C9:D9" si="2">SUM(C10:C17)</f>
        <v>0</v>
      </c>
      <c r="D9" s="19">
        <f t="shared" si="2"/>
        <v>322.48</v>
      </c>
      <c r="E9" s="19">
        <f t="shared" si="0"/>
        <v>-41.917943999999977</v>
      </c>
      <c r="F9" s="15">
        <f t="shared" si="1"/>
        <v>-0.11503342620396337</v>
      </c>
    </row>
    <row r="10" spans="1:6" s="16" customFormat="1" ht="13.5" customHeight="1" x14ac:dyDescent="0.2">
      <c r="A10" s="16" t="s">
        <v>13</v>
      </c>
      <c r="B10" s="17">
        <v>45.717668000000003</v>
      </c>
      <c r="C10" s="17">
        <v>0</v>
      </c>
      <c r="D10" s="17">
        <v>43</v>
      </c>
      <c r="E10" s="17">
        <f t="shared" si="0"/>
        <v>-2.7176680000000033</v>
      </c>
      <c r="F10" s="18">
        <f t="shared" si="1"/>
        <v>-5.9444589343446021E-2</v>
      </c>
    </row>
    <row r="11" spans="1:6" s="16" customFormat="1" ht="13.5" customHeight="1" x14ac:dyDescent="0.2">
      <c r="A11" s="20" t="s">
        <v>14</v>
      </c>
      <c r="B11" s="17">
        <v>3.500947</v>
      </c>
      <c r="C11" s="17">
        <v>0</v>
      </c>
      <c r="D11" s="17">
        <v>3.5</v>
      </c>
      <c r="E11" s="17">
        <f t="shared" si="0"/>
        <v>-9.4700000000003115E-4</v>
      </c>
      <c r="F11" s="18">
        <f t="shared" si="1"/>
        <v>-2.7049823947635632E-4</v>
      </c>
    </row>
    <row r="12" spans="1:6" s="16" customFormat="1" ht="13.5" customHeight="1" x14ac:dyDescent="0.2">
      <c r="A12" s="20" t="s">
        <v>15</v>
      </c>
      <c r="B12" s="17">
        <f>244.295446-16.14</f>
        <v>228.15544599999998</v>
      </c>
      <c r="C12" s="17">
        <v>0</v>
      </c>
      <c r="D12" s="17">
        <v>192.14</v>
      </c>
      <c r="E12" s="17">
        <f t="shared" si="0"/>
        <v>-36.015445999999997</v>
      </c>
      <c r="F12" s="18">
        <f t="shared" si="1"/>
        <v>-0.15785486005887406</v>
      </c>
    </row>
    <row r="13" spans="1:6" s="16" customFormat="1" ht="13.5" customHeight="1" x14ac:dyDescent="0.2">
      <c r="A13" s="16" t="s">
        <v>16</v>
      </c>
      <c r="B13" s="17">
        <v>71.128264999999999</v>
      </c>
      <c r="C13" s="17">
        <v>0</v>
      </c>
      <c r="D13" s="17">
        <v>71</v>
      </c>
      <c r="E13" s="17">
        <f t="shared" si="0"/>
        <v>-0.12826499999999896</v>
      </c>
      <c r="F13" s="18">
        <f t="shared" si="1"/>
        <v>-1.8032915606756184E-3</v>
      </c>
    </row>
    <row r="14" spans="1:6" s="16" customFormat="1" ht="25.5" x14ac:dyDescent="0.2">
      <c r="A14" s="21" t="s">
        <v>17</v>
      </c>
      <c r="B14" s="22">
        <v>1.165951</v>
      </c>
      <c r="C14" s="22">
        <v>0</v>
      </c>
      <c r="D14" s="22">
        <v>0.78</v>
      </c>
      <c r="E14" s="22">
        <f t="shared" si="0"/>
        <v>-0.38595099999999993</v>
      </c>
      <c r="F14" s="23">
        <f t="shared" si="1"/>
        <v>-0.33101819887799738</v>
      </c>
    </row>
    <row r="15" spans="1:6" s="16" customFormat="1" ht="25.5" x14ac:dyDescent="0.2">
      <c r="A15" s="21" t="s">
        <v>18</v>
      </c>
      <c r="B15" s="22">
        <v>1.835054</v>
      </c>
      <c r="C15" s="22">
        <v>0</v>
      </c>
      <c r="D15" s="22">
        <v>1.22</v>
      </c>
      <c r="E15" s="22">
        <f t="shared" si="0"/>
        <v>-0.61505399999999999</v>
      </c>
      <c r="F15" s="23">
        <f t="shared" si="1"/>
        <v>-0.33516942825660717</v>
      </c>
    </row>
    <row r="16" spans="1:6" s="16" customFormat="1" x14ac:dyDescent="0.2">
      <c r="A16" s="21" t="s">
        <v>19</v>
      </c>
      <c r="B16" s="17">
        <v>6.2884500000000001</v>
      </c>
      <c r="C16" s="17"/>
      <c r="D16" s="17">
        <v>4.2300000000000004</v>
      </c>
      <c r="E16" s="17">
        <f t="shared" si="0"/>
        <v>-2.0584499999999997</v>
      </c>
      <c r="F16" s="18">
        <f t="shared" si="1"/>
        <v>-0.32733821529947754</v>
      </c>
    </row>
    <row r="17" spans="1:6" s="16" customFormat="1" ht="13.5" customHeight="1" x14ac:dyDescent="0.2">
      <c r="A17" s="4" t="s">
        <v>20</v>
      </c>
      <c r="B17" s="17">
        <v>6.6061629999999996</v>
      </c>
      <c r="C17" s="17">
        <v>0</v>
      </c>
      <c r="D17" s="17">
        <v>6.61</v>
      </c>
      <c r="E17" s="17">
        <f t="shared" si="0"/>
        <v>3.8370000000007565E-3</v>
      </c>
      <c r="F17" s="18">
        <f t="shared" si="1"/>
        <v>5.808212724997486E-4</v>
      </c>
    </row>
    <row r="18" spans="1:6" s="16" customFormat="1" ht="13.5" customHeight="1" x14ac:dyDescent="0.2">
      <c r="A18" s="13" t="s">
        <v>21</v>
      </c>
      <c r="B18" s="19">
        <f>B19</f>
        <v>16.14</v>
      </c>
      <c r="C18" s="19">
        <f t="shared" ref="C18" si="3">C19</f>
        <v>0</v>
      </c>
      <c r="D18" s="19">
        <v>0</v>
      </c>
      <c r="E18" s="19">
        <f t="shared" si="0"/>
        <v>-16.14</v>
      </c>
      <c r="F18" s="15">
        <f t="shared" si="1"/>
        <v>-1</v>
      </c>
    </row>
    <row r="19" spans="1:6" s="16" customFormat="1" ht="27" customHeight="1" x14ac:dyDescent="0.2">
      <c r="A19" s="24" t="s">
        <v>22</v>
      </c>
      <c r="B19" s="22">
        <v>16.14</v>
      </c>
      <c r="C19" s="22">
        <v>0</v>
      </c>
      <c r="D19" s="22">
        <v>0</v>
      </c>
      <c r="E19" s="22">
        <f t="shared" si="0"/>
        <v>-16.14</v>
      </c>
      <c r="F19" s="23">
        <f t="shared" si="1"/>
        <v>-1</v>
      </c>
    </row>
    <row r="20" spans="1:6" s="16" customFormat="1" ht="13.5" thickBot="1" x14ac:dyDescent="0.25">
      <c r="A20" s="25" t="s">
        <v>23</v>
      </c>
      <c r="B20" s="26">
        <f>SUM(B5+B8+B9+B18)</f>
        <v>501.71700800000002</v>
      </c>
      <c r="C20" s="27">
        <f t="shared" ref="C20" si="4">SUM(C5+C8+C9+C18)</f>
        <v>0</v>
      </c>
      <c r="D20" s="27">
        <f>SUM(D5+D8+D9+D18)</f>
        <v>403.39</v>
      </c>
      <c r="E20" s="26">
        <f t="shared" si="0"/>
        <v>-98.327008000000035</v>
      </c>
      <c r="F20" s="28">
        <f t="shared" si="1"/>
        <v>-0.19598101406201487</v>
      </c>
    </row>
    <row r="21" spans="1:6" s="2" customFormat="1" x14ac:dyDescent="0.2">
      <c r="A21" s="29" t="s">
        <v>24</v>
      </c>
      <c r="B21" s="29"/>
      <c r="C21" s="29"/>
      <c r="D21" s="29"/>
      <c r="E21" s="29"/>
      <c r="F21" s="29"/>
    </row>
    <row r="22" spans="1:6" s="2" customFormat="1" x14ac:dyDescent="0.2">
      <c r="A22" s="30"/>
      <c r="B22" s="30"/>
      <c r="C22" s="30"/>
      <c r="D22" s="30"/>
      <c r="E22" s="30"/>
      <c r="F22" s="30"/>
    </row>
    <row r="23" spans="1:6" s="2" customFormat="1" x14ac:dyDescent="0.2">
      <c r="A23" s="30"/>
      <c r="B23" s="30"/>
      <c r="C23" s="30"/>
      <c r="D23" s="30"/>
      <c r="E23" s="30"/>
      <c r="F23" s="30"/>
    </row>
    <row r="27" spans="1:6" x14ac:dyDescent="0.2">
      <c r="A27" s="31"/>
    </row>
  </sheetData>
  <mergeCells count="9">
    <mergeCell ref="A21:F21"/>
    <mergeCell ref="A22:F22"/>
    <mergeCell ref="A23:F2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9:C9 B12:D12 B18:E18 C20:D20 E5:E17 E19:E20" unlockedFormula="1"/>
    <ignoredError sqref="D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2019-03-15T14:33:51Z</cp:lastPrinted>
  <dcterms:created xsi:type="dcterms:W3CDTF">2019-03-15T14:32:12Z</dcterms:created>
  <dcterms:modified xsi:type="dcterms:W3CDTF">2019-03-15T14:33:55Z</dcterms:modified>
</cp:coreProperties>
</file>