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defaultThemeVersion="124226"/>
  <xr:revisionPtr revIDLastSave="0" documentId="13_ncr:1_{C38F539B-114F-42CA-A2EF-C80B49D5A43F}" xr6:coauthVersionLast="36" xr6:coauthVersionMax="36" xr10:uidLastSave="{00000000-0000-0000-0000-000000000000}"/>
  <bookViews>
    <workbookView xWindow="285" yWindow="255" windowWidth="16140" windowHeight="9870" xr2:uid="{00000000-000D-0000-FFFF-FFFF00000000}"/>
  </bookViews>
  <sheets>
    <sheet name="NSF Selected Crosscut Summary" sheetId="3" r:id="rId1"/>
  </sheets>
  <definedNames>
    <definedName name="_xlnm.Print_Area" localSheetId="0">'NSF Selected Crosscut Summary'!$A$1:$G$31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8" i="3" l="1"/>
  <c r="D28" i="3"/>
  <c r="F27" i="3"/>
  <c r="G27" i="3" s="1"/>
  <c r="F26" i="3"/>
  <c r="G26" i="3" s="1"/>
  <c r="E28" i="3"/>
  <c r="G30" i="3"/>
  <c r="D16" i="3" l="1"/>
  <c r="F28" i="3"/>
  <c r="G28" i="3" s="1"/>
  <c r="C16" i="3"/>
  <c r="F15" i="3"/>
  <c r="F12" i="3"/>
  <c r="G12" i="3" s="1"/>
  <c r="C19" i="3"/>
  <c r="E19" i="3"/>
  <c r="C23" i="3"/>
  <c r="E31" i="3"/>
  <c r="G15" i="3"/>
  <c r="C10" i="3"/>
  <c r="F21" i="3"/>
  <c r="F30" i="3"/>
  <c r="D31" i="3"/>
  <c r="D22" i="3"/>
  <c r="F17" i="3"/>
  <c r="G17" i="3" s="1"/>
  <c r="C13" i="3"/>
  <c r="C24" i="3"/>
  <c r="G24" i="3" s="1"/>
  <c r="F18" i="3"/>
  <c r="E24" i="3"/>
  <c r="D23" i="3"/>
  <c r="G18" i="3"/>
  <c r="C31" i="3"/>
  <c r="E10" i="3"/>
  <c r="C22" i="3"/>
  <c r="F29" i="3"/>
  <c r="G29" i="3" s="1"/>
  <c r="D10" i="3"/>
  <c r="D13" i="3"/>
  <c r="E23" i="3"/>
  <c r="E13" i="3"/>
  <c r="F14" i="3"/>
  <c r="G14" i="3" s="1"/>
  <c r="E16" i="3"/>
  <c r="E22" i="3"/>
  <c r="F9" i="3"/>
  <c r="G9" i="3" s="1"/>
  <c r="F8" i="3"/>
  <c r="G8" i="3" s="1"/>
  <c r="F11" i="3"/>
  <c r="G11" i="3" s="1"/>
  <c r="G21" i="3"/>
  <c r="D19" i="3"/>
  <c r="D24" i="3"/>
  <c r="F20" i="3"/>
  <c r="G20" i="3" s="1"/>
  <c r="F19" i="3" l="1"/>
  <c r="G19" i="3" s="1"/>
  <c r="F23" i="3"/>
  <c r="G23" i="3" s="1"/>
  <c r="F31" i="3"/>
  <c r="G31" i="3" s="1"/>
  <c r="F10" i="3"/>
  <c r="G10" i="3" s="1"/>
  <c r="F13" i="3"/>
  <c r="G13" i="3" s="1"/>
  <c r="E25" i="3"/>
  <c r="F16" i="3"/>
  <c r="G16" i="3" s="1"/>
  <c r="F24" i="3"/>
  <c r="C25" i="3"/>
  <c r="F22" i="3"/>
  <c r="G22" i="3" s="1"/>
  <c r="D25" i="3"/>
  <c r="F25" i="3" l="1"/>
  <c r="G25" i="3" s="1"/>
</calcChain>
</file>

<file path=xl/sharedStrings.xml><?xml version="1.0" encoding="utf-8"?>
<sst xmlns="http://schemas.openxmlformats.org/spreadsheetml/2006/main" count="44" uniqueCount="23">
  <si>
    <t>Selected Cross-Cutting Programs</t>
  </si>
  <si>
    <t>(Dollars in Millions)</t>
  </si>
  <si>
    <t>Amount</t>
  </si>
  <si>
    <t>Percent</t>
  </si>
  <si>
    <t>ADVANCE</t>
  </si>
  <si>
    <t>Research &amp; Related Activities</t>
  </si>
  <si>
    <t>Education &amp; Human Resources</t>
  </si>
  <si>
    <t>Total, NSF</t>
  </si>
  <si>
    <t>Faculty Early Career Development - 
   CAREER</t>
  </si>
  <si>
    <t>Long-Term Ecological Research
   Sites - LTERs</t>
  </si>
  <si>
    <t>Research Experiences for 
   Undergraduates - REU - Sites Only</t>
  </si>
  <si>
    <t>Total, Research Experiences for 
   Undergraduates - REU</t>
  </si>
  <si>
    <t>Research in Disabilities Education - RDE</t>
  </si>
  <si>
    <t>NATIONAL SCIENCE FOUNDATION</t>
  </si>
  <si>
    <t>SELECTED CROSSCUTTING PROGRAMS</t>
  </si>
  <si>
    <t>FY 2020 BUDGET REQUEST TO CONGRESS</t>
  </si>
  <si>
    <t>FY 2018
Actual</t>
  </si>
  <si>
    <t>FY 2020
Request</t>
  </si>
  <si>
    <t>FY 2018 Actual</t>
  </si>
  <si>
    <t>FY 2019
(TBD)</t>
  </si>
  <si>
    <t>FY 2020 Request change over</t>
  </si>
  <si>
    <t>Research Experiences for 
   Undergraduates - REU - Supplements Only</t>
  </si>
  <si>
    <t>Research in Undergraduate Institutions - RUI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</si>
</sst>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5">
    <font>
      <sz val="10"/>
      <name val="Arial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0" applyFont="1" applyFill="1"/>
    <xf numFmtId="165" fontId="2" fillId="0" borderId="0" xfId="0" applyNumberFormat="1" applyFont="1" applyFill="1"/>
    <xf numFmtId="0" fontId="3" fillId="0" borderId="0" xfId="0" applyFont="1" applyFill="1" applyAlignment="1" applyProtection="1">
      <alignment horizontal="center" vertical="top" wrapText="1" readingOrder="1"/>
      <protection locked="0"/>
    </xf>
    <xf numFmtId="0" fontId="4" fillId="0" borderId="0" xfId="0" applyFont="1"/>
    <xf numFmtId="0" fontId="2" fillId="0" borderId="0" xfId="0" applyFont="1" applyFill="1" applyAlignment="1" applyProtection="1">
      <alignment horizontal="center" vertical="top" wrapText="1" readingOrder="1"/>
      <protection locked="0"/>
    </xf>
    <xf numFmtId="0" fontId="3" fillId="0" borderId="15" xfId="0" applyFont="1" applyFill="1" applyBorder="1" applyAlignment="1" applyProtection="1">
      <alignment horizontal="right" wrapText="1" readingOrder="1"/>
      <protection locked="0"/>
    </xf>
    <xf numFmtId="0" fontId="2" fillId="0" borderId="0" xfId="0" applyFont="1" applyFill="1" applyBorder="1" applyAlignment="1" applyProtection="1">
      <alignment vertical="top" wrapText="1" readingOrder="1"/>
      <protection locked="0"/>
    </xf>
    <xf numFmtId="0" fontId="3" fillId="0" borderId="14" xfId="0" applyFont="1" applyFill="1" applyBorder="1" applyAlignment="1" applyProtection="1">
      <alignment horizontal="right" vertical="top" wrapText="1" readingOrder="1"/>
      <protection locked="0"/>
    </xf>
    <xf numFmtId="0" fontId="3" fillId="0" borderId="0" xfId="0" applyFont="1" applyFill="1" applyBorder="1" applyAlignment="1" applyProtection="1">
      <alignment horizontal="right" vertical="top" wrapText="1" readingOrder="1"/>
      <protection locked="0"/>
    </xf>
    <xf numFmtId="0" fontId="2" fillId="0" borderId="10" xfId="0" applyFont="1" applyFill="1" applyBorder="1" applyAlignment="1" applyProtection="1">
      <alignment vertical="top" wrapText="1" readingOrder="1"/>
      <protection locked="0"/>
    </xf>
    <xf numFmtId="0" fontId="3" fillId="0" borderId="11" xfId="0" applyFont="1" applyFill="1" applyBorder="1" applyAlignment="1" applyProtection="1">
      <alignment horizontal="right" vertical="top" wrapText="1" readingOrder="1"/>
      <protection locked="0"/>
    </xf>
    <xf numFmtId="0" fontId="3" fillId="0" borderId="1" xfId="0" applyFont="1" applyFill="1" applyBorder="1" applyAlignment="1" applyProtection="1">
      <alignment horizontal="right" vertical="top" wrapText="1" readingOrder="1"/>
      <protection locked="0"/>
    </xf>
    <xf numFmtId="0" fontId="3" fillId="0" borderId="1" xfId="0" applyFont="1" applyFill="1" applyBorder="1" applyAlignment="1" applyProtection="1">
      <alignment horizontal="right" wrapText="1" readingOrder="1"/>
      <protection locked="0"/>
    </xf>
    <xf numFmtId="164" fontId="2" fillId="0" borderId="4" xfId="0" applyNumberFormat="1" applyFont="1" applyFill="1" applyBorder="1" applyAlignment="1" applyProtection="1">
      <alignment horizontal="right" vertical="top" readingOrder="1"/>
      <protection locked="0"/>
    </xf>
    <xf numFmtId="164" fontId="2" fillId="0" borderId="0" xfId="0" applyNumberFormat="1" applyFont="1" applyFill="1" applyBorder="1" applyAlignment="1" applyProtection="1">
      <alignment horizontal="right" vertical="top" readingOrder="1"/>
      <protection locked="0"/>
    </xf>
    <xf numFmtId="166" fontId="2" fillId="0" borderId="13" xfId="0" applyNumberFormat="1" applyFont="1" applyFill="1" applyBorder="1" applyAlignment="1" applyProtection="1">
      <alignment horizontal="right" vertical="top" readingOrder="1"/>
      <protection locked="0"/>
    </xf>
    <xf numFmtId="165" fontId="3" fillId="0" borderId="4" xfId="0" applyNumberFormat="1" applyFont="1" applyFill="1" applyBorder="1" applyAlignment="1" applyProtection="1">
      <alignment horizontal="right" vertical="top" readingOrder="1"/>
      <protection locked="0"/>
    </xf>
    <xf numFmtId="165" fontId="3" fillId="0" borderId="0" xfId="0" applyNumberFormat="1" applyFont="1" applyFill="1" applyBorder="1" applyAlignment="1" applyProtection="1">
      <alignment horizontal="right" vertical="top" readingOrder="1"/>
      <protection locked="0"/>
    </xf>
    <xf numFmtId="166" fontId="3" fillId="0" borderId="13" xfId="0" applyNumberFormat="1" applyFont="1" applyFill="1" applyBorder="1" applyAlignment="1" applyProtection="1">
      <alignment horizontal="right" vertical="top" readingOrder="1"/>
      <protection locked="0"/>
    </xf>
    <xf numFmtId="164" fontId="2" fillId="0" borderId="16" xfId="0" applyNumberFormat="1" applyFont="1" applyFill="1" applyBorder="1" applyAlignment="1" applyProtection="1">
      <alignment horizontal="right" vertical="top" readingOrder="1"/>
      <protection locked="0"/>
    </xf>
    <xf numFmtId="164" fontId="2" fillId="0" borderId="10" xfId="0" applyNumberFormat="1" applyFont="1" applyFill="1" applyBorder="1" applyAlignment="1" applyProtection="1">
      <alignment horizontal="right" vertical="top" readingOrder="1"/>
      <protection locked="0"/>
    </xf>
    <xf numFmtId="166" fontId="2" fillId="0" borderId="17" xfId="0" applyNumberFormat="1" applyFont="1" applyFill="1" applyBorder="1" applyAlignment="1" applyProtection="1">
      <alignment horizontal="right" vertical="top" readingOrder="1"/>
      <protection locked="0"/>
    </xf>
    <xf numFmtId="165" fontId="3" fillId="0" borderId="18" xfId="0" applyNumberFormat="1" applyFont="1" applyFill="1" applyBorder="1" applyAlignment="1" applyProtection="1">
      <alignment horizontal="right" vertical="top" readingOrder="1"/>
      <protection locked="0"/>
    </xf>
    <xf numFmtId="165" fontId="3" fillId="0" borderId="11" xfId="0" applyNumberFormat="1" applyFont="1" applyFill="1" applyBorder="1" applyAlignment="1" applyProtection="1">
      <alignment horizontal="right" vertical="top" readingOrder="1"/>
      <protection locked="0"/>
    </xf>
    <xf numFmtId="166" fontId="3" fillId="0" borderId="19" xfId="0" applyNumberFormat="1" applyFont="1" applyFill="1" applyBorder="1" applyAlignment="1" applyProtection="1">
      <alignment horizontal="right" vertical="top" readingOrder="1"/>
      <protection locked="0"/>
    </xf>
    <xf numFmtId="165" fontId="3" fillId="0" borderId="5" xfId="0" applyNumberFormat="1" applyFont="1" applyFill="1" applyBorder="1" applyAlignment="1" applyProtection="1">
      <alignment horizontal="right" vertical="top" readingOrder="1"/>
      <protection locked="0"/>
    </xf>
    <xf numFmtId="165" fontId="3" fillId="0" borderId="1" xfId="0" applyNumberFormat="1" applyFont="1" applyFill="1" applyBorder="1" applyAlignment="1" applyProtection="1">
      <alignment horizontal="right" vertical="top" readingOrder="1"/>
      <protection locked="0"/>
    </xf>
    <xf numFmtId="166" fontId="3" fillId="0" borderId="15" xfId="0" applyNumberFormat="1" applyFont="1" applyFill="1" applyBorder="1" applyAlignment="1" applyProtection="1">
      <alignment horizontal="right" vertical="top" readingOrder="1"/>
      <protection locked="0"/>
    </xf>
    <xf numFmtId="0" fontId="3" fillId="0" borderId="0" xfId="0" applyFont="1" applyFill="1" applyAlignment="1" applyProtection="1">
      <alignment horizontal="center" vertical="top" wrapText="1" readingOrder="1"/>
      <protection locked="0"/>
    </xf>
    <xf numFmtId="0" fontId="2" fillId="0" borderId="1" xfId="0" applyFont="1" applyFill="1" applyBorder="1" applyAlignment="1" applyProtection="1">
      <alignment horizontal="center" wrapText="1" readingOrder="1"/>
      <protection locked="0"/>
    </xf>
    <xf numFmtId="0" fontId="3" fillId="0" borderId="2" xfId="0" applyFont="1" applyFill="1" applyBorder="1" applyAlignment="1" applyProtection="1">
      <alignment horizontal="center" vertical="center" wrapText="1" readingOrder="1"/>
      <protection locked="0"/>
    </xf>
    <xf numFmtId="0" fontId="3" fillId="0" borderId="3" xfId="0" applyFont="1" applyFill="1" applyBorder="1" applyAlignment="1" applyProtection="1">
      <alignment horizontal="center" vertical="center" wrapText="1" readingOrder="1"/>
      <protection locked="0"/>
    </xf>
    <xf numFmtId="0" fontId="3" fillId="0" borderId="4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Fill="1" applyBorder="1" applyAlignment="1" applyProtection="1">
      <alignment horizontal="center" vertical="center" wrapText="1" readingOrder="1"/>
      <protection locked="0"/>
    </xf>
    <xf numFmtId="0" fontId="3" fillId="0" borderId="5" xfId="0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Font="1" applyFill="1" applyBorder="1" applyAlignment="1" applyProtection="1">
      <alignment horizontal="center" vertical="center" wrapText="1" readingOrder="1"/>
      <protection locked="0"/>
    </xf>
    <xf numFmtId="0" fontId="3" fillId="0" borderId="2" xfId="0" applyFont="1" applyFill="1" applyBorder="1" applyAlignment="1" applyProtection="1">
      <alignment horizontal="right" wrapText="1" readingOrder="1"/>
      <protection locked="0"/>
    </xf>
    <xf numFmtId="0" fontId="3" fillId="0" borderId="4" xfId="0" applyFont="1" applyFill="1" applyBorder="1" applyAlignment="1" applyProtection="1">
      <alignment horizontal="right" wrapText="1" readingOrder="1"/>
      <protection locked="0"/>
    </xf>
    <xf numFmtId="0" fontId="3" fillId="0" borderId="5" xfId="0" applyFont="1" applyFill="1" applyBorder="1" applyAlignment="1" applyProtection="1">
      <alignment horizontal="right" wrapText="1" readingOrder="1"/>
      <protection locked="0"/>
    </xf>
    <xf numFmtId="0" fontId="3" fillId="0" borderId="3" xfId="0" applyFont="1" applyFill="1" applyBorder="1" applyAlignment="1" applyProtection="1">
      <alignment horizontal="right" wrapText="1" readingOrder="1"/>
      <protection locked="0"/>
    </xf>
    <xf numFmtId="0" fontId="3" fillId="0" borderId="0" xfId="0" applyFont="1" applyFill="1" applyBorder="1" applyAlignment="1" applyProtection="1">
      <alignment horizontal="right" wrapText="1" readingOrder="1"/>
      <protection locked="0"/>
    </xf>
    <xf numFmtId="0" fontId="3" fillId="0" borderId="1" xfId="0" applyFont="1" applyFill="1" applyBorder="1" applyAlignment="1" applyProtection="1">
      <alignment horizontal="right" wrapText="1" readingOrder="1"/>
      <protection locked="0"/>
    </xf>
    <xf numFmtId="0" fontId="2" fillId="0" borderId="2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9" xfId="0" applyFont="1" applyFill="1" applyBorder="1" applyAlignment="1" applyProtection="1">
      <alignment vertical="center" wrapText="1" readingOrder="1"/>
      <protection locked="0"/>
    </xf>
    <xf numFmtId="0" fontId="2" fillId="0" borderId="7" xfId="0" applyFont="1" applyFill="1" applyBorder="1" applyAlignment="1" applyProtection="1">
      <alignment vertical="center" wrapText="1" readingOrder="1"/>
      <protection locked="0"/>
    </xf>
    <xf numFmtId="0" fontId="2" fillId="0" borderId="12" xfId="0" applyFont="1" applyFill="1" applyBorder="1" applyAlignment="1" applyProtection="1">
      <alignment vertical="center" wrapText="1" readingOrder="1"/>
      <protection locked="0"/>
    </xf>
    <xf numFmtId="0" fontId="2" fillId="0" borderId="8" xfId="0" applyFont="1" applyFill="1" applyBorder="1" applyAlignment="1" applyProtection="1">
      <alignment vertical="center" wrapText="1" readingOrder="1"/>
      <protection locked="0"/>
    </xf>
    <xf numFmtId="0" fontId="2" fillId="0" borderId="6" xfId="0" applyFont="1" applyFill="1" applyBorder="1" applyAlignment="1" applyProtection="1">
      <alignment vertical="center" wrapText="1" readingOrder="1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O31"/>
  <sheetViews>
    <sheetView showGridLines="0" tabSelected="1" zoomScaleNormal="100" workbookViewId="0">
      <selection activeCell="B19" sqref="B19"/>
    </sheetView>
  </sheetViews>
  <sheetFormatPr defaultColWidth="8.85546875" defaultRowHeight="14.25"/>
  <cols>
    <col min="1" max="1" width="43.85546875" style="1" customWidth="1"/>
    <col min="2" max="2" width="31.5703125" style="1" customWidth="1"/>
    <col min="3" max="5" width="10.7109375" style="1" customWidth="1"/>
    <col min="6" max="6" width="11.7109375" style="1" customWidth="1"/>
    <col min="7" max="7" width="11.140625" style="1" customWidth="1"/>
    <col min="8" max="8" width="8.7109375" style="1" customWidth="1"/>
    <col min="9" max="249" width="8.85546875" style="1"/>
    <col min="250" max="16384" width="8.85546875" style="4"/>
  </cols>
  <sheetData>
    <row r="1" spans="1:249" ht="15">
      <c r="A1" s="29" t="s">
        <v>13</v>
      </c>
      <c r="B1" s="29"/>
      <c r="C1" s="29"/>
      <c r="D1" s="29"/>
      <c r="E1" s="29"/>
      <c r="F1" s="29"/>
      <c r="G1" s="29"/>
      <c r="H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</row>
    <row r="2" spans="1:249" ht="15">
      <c r="A2" s="29" t="s">
        <v>14</v>
      </c>
      <c r="B2" s="29"/>
      <c r="C2" s="29"/>
      <c r="D2" s="29"/>
      <c r="E2" s="29"/>
      <c r="F2" s="29"/>
      <c r="G2" s="29"/>
      <c r="H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</row>
    <row r="3" spans="1:249" ht="15">
      <c r="A3" s="29" t="s">
        <v>15</v>
      </c>
      <c r="B3" s="29"/>
      <c r="C3" s="29"/>
      <c r="D3" s="29"/>
      <c r="E3" s="29"/>
      <c r="F3" s="29"/>
      <c r="G3" s="29"/>
      <c r="H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</row>
    <row r="4" spans="1:249" ht="15" thickBot="1">
      <c r="A4" s="30" t="s">
        <v>1</v>
      </c>
      <c r="B4" s="30"/>
      <c r="C4" s="30"/>
      <c r="D4" s="30"/>
      <c r="E4" s="30"/>
      <c r="F4" s="30"/>
      <c r="G4" s="30"/>
      <c r="H4" s="5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</row>
    <row r="5" spans="1:249" ht="30" customHeight="1">
      <c r="A5" s="31" t="s">
        <v>0</v>
      </c>
      <c r="B5" s="32"/>
      <c r="C5" s="37" t="s">
        <v>16</v>
      </c>
      <c r="D5" s="40" t="s">
        <v>19</v>
      </c>
      <c r="E5" s="40" t="s">
        <v>17</v>
      </c>
      <c r="F5" s="32" t="s">
        <v>20</v>
      </c>
      <c r="G5" s="43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</row>
    <row r="6" spans="1:249">
      <c r="A6" s="33"/>
      <c r="B6" s="34"/>
      <c r="C6" s="38"/>
      <c r="D6" s="41"/>
      <c r="E6" s="41"/>
      <c r="F6" s="34" t="s">
        <v>18</v>
      </c>
      <c r="G6" s="4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</row>
    <row r="7" spans="1:249" ht="15" customHeight="1" thickBot="1">
      <c r="A7" s="35"/>
      <c r="B7" s="36"/>
      <c r="C7" s="39"/>
      <c r="D7" s="42"/>
      <c r="E7" s="42"/>
      <c r="F7" s="13" t="s">
        <v>2</v>
      </c>
      <c r="G7" s="6" t="s">
        <v>3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</row>
    <row r="8" spans="1:249">
      <c r="A8" s="49" t="s">
        <v>4</v>
      </c>
      <c r="B8" s="7" t="s">
        <v>5</v>
      </c>
      <c r="C8" s="14">
        <v>16.47</v>
      </c>
      <c r="D8" s="15">
        <v>0</v>
      </c>
      <c r="E8" s="15">
        <v>0</v>
      </c>
      <c r="F8" s="15">
        <f t="shared" ref="F8:F13" si="0">E8-C8</f>
        <v>-16.47</v>
      </c>
      <c r="G8" s="16">
        <f t="shared" ref="G8:G13" si="1">IF(C8=0,"N/A", F8/C8)</f>
        <v>-1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</row>
    <row r="9" spans="1:249">
      <c r="A9" s="46"/>
      <c r="B9" s="7" t="s">
        <v>6</v>
      </c>
      <c r="C9" s="14">
        <v>1.53</v>
      </c>
      <c r="D9" s="15">
        <v>0</v>
      </c>
      <c r="E9" s="15">
        <v>18</v>
      </c>
      <c r="F9" s="15">
        <f t="shared" si="0"/>
        <v>16.47</v>
      </c>
      <c r="G9" s="16">
        <f t="shared" si="1"/>
        <v>10.76470588235294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</row>
    <row r="10" spans="1:249" ht="15">
      <c r="A10" s="48"/>
      <c r="B10" s="8" t="s">
        <v>7</v>
      </c>
      <c r="C10" s="17">
        <f>SUM(C8:C9)</f>
        <v>18</v>
      </c>
      <c r="D10" s="18">
        <f t="shared" ref="D10:E10" si="2">SUM(D8:D9)</f>
        <v>0</v>
      </c>
      <c r="E10" s="18">
        <f t="shared" si="2"/>
        <v>18</v>
      </c>
      <c r="F10" s="18">
        <f t="shared" si="0"/>
        <v>0</v>
      </c>
      <c r="G10" s="19">
        <f t="shared" si="1"/>
        <v>0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</row>
    <row r="11" spans="1:249">
      <c r="A11" s="45" t="s">
        <v>8</v>
      </c>
      <c r="B11" s="7" t="s">
        <v>5</v>
      </c>
      <c r="C11" s="20">
        <v>287.14600000000002</v>
      </c>
      <c r="D11" s="21">
        <v>0</v>
      </c>
      <c r="E11" s="21">
        <v>249.14</v>
      </c>
      <c r="F11" s="21">
        <f t="shared" si="0"/>
        <v>-38.006000000000029</v>
      </c>
      <c r="G11" s="22">
        <f t="shared" si="1"/>
        <v>-0.13235775528825067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</row>
    <row r="12" spans="1:249">
      <c r="A12" s="46"/>
      <c r="B12" s="7" t="s">
        <v>6</v>
      </c>
      <c r="C12" s="14">
        <v>0</v>
      </c>
      <c r="D12" s="15">
        <v>0</v>
      </c>
      <c r="E12" s="15">
        <v>0</v>
      </c>
      <c r="F12" s="15">
        <f t="shared" si="0"/>
        <v>0</v>
      </c>
      <c r="G12" s="16" t="str">
        <f t="shared" si="1"/>
        <v>N/A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</row>
    <row r="13" spans="1:249" ht="15">
      <c r="A13" s="48"/>
      <c r="B13" s="9" t="s">
        <v>7</v>
      </c>
      <c r="C13" s="23">
        <f>SUM(C11:C12)</f>
        <v>287.14600000000002</v>
      </c>
      <c r="D13" s="24">
        <f t="shared" ref="D13:E13" si="3">SUM(D11:D12)</f>
        <v>0</v>
      </c>
      <c r="E13" s="24">
        <f t="shared" si="3"/>
        <v>249.14</v>
      </c>
      <c r="F13" s="24">
        <f t="shared" si="0"/>
        <v>-38.006000000000029</v>
      </c>
      <c r="G13" s="25">
        <f t="shared" si="1"/>
        <v>-0.13235775528825067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</row>
    <row r="14" spans="1:249">
      <c r="A14" s="45" t="s">
        <v>9</v>
      </c>
      <c r="B14" s="10" t="s">
        <v>5</v>
      </c>
      <c r="C14" s="20">
        <v>29.460999999999999</v>
      </c>
      <c r="D14" s="21">
        <v>0</v>
      </c>
      <c r="E14" s="21">
        <v>28.43</v>
      </c>
      <c r="F14" s="21">
        <f t="shared" ref="F14:F31" si="4">E14-C14</f>
        <v>-1.0309999999999988</v>
      </c>
      <c r="G14" s="22">
        <f t="shared" ref="G14:G31" si="5">IF(C14=0,"N/A", F14/C14)</f>
        <v>-3.4995417670819012E-2</v>
      </c>
    </row>
    <row r="15" spans="1:249">
      <c r="A15" s="46"/>
      <c r="B15" s="7" t="s">
        <v>6</v>
      </c>
      <c r="C15" s="14">
        <v>0</v>
      </c>
      <c r="D15" s="15">
        <v>0</v>
      </c>
      <c r="E15" s="15">
        <v>0</v>
      </c>
      <c r="F15" s="15">
        <f t="shared" si="4"/>
        <v>0</v>
      </c>
      <c r="G15" s="16" t="str">
        <f t="shared" si="5"/>
        <v>N/A</v>
      </c>
    </row>
    <row r="16" spans="1:249" ht="15">
      <c r="A16" s="48"/>
      <c r="B16" s="11" t="s">
        <v>7</v>
      </c>
      <c r="C16" s="23">
        <f>SUM(C14:C15)</f>
        <v>29.460999999999999</v>
      </c>
      <c r="D16" s="24">
        <f t="shared" ref="D16:E16" si="6">SUM(D14:D15)</f>
        <v>0</v>
      </c>
      <c r="E16" s="24">
        <f t="shared" si="6"/>
        <v>28.43</v>
      </c>
      <c r="F16" s="24">
        <f t="shared" si="4"/>
        <v>-1.0309999999999988</v>
      </c>
      <c r="G16" s="25">
        <f t="shared" si="5"/>
        <v>-3.4995417670819012E-2</v>
      </c>
    </row>
    <row r="17" spans="1:9">
      <c r="A17" s="45" t="s">
        <v>10</v>
      </c>
      <c r="B17" s="10" t="s">
        <v>5</v>
      </c>
      <c r="C17" s="14">
        <v>65.938000000000002</v>
      </c>
      <c r="D17" s="15">
        <v>0</v>
      </c>
      <c r="E17" s="15">
        <v>57.9</v>
      </c>
      <c r="F17" s="15">
        <f t="shared" si="4"/>
        <v>-8.0380000000000038</v>
      </c>
      <c r="G17" s="16">
        <f t="shared" si="5"/>
        <v>-0.12190239315720834</v>
      </c>
    </row>
    <row r="18" spans="1:9">
      <c r="A18" s="46"/>
      <c r="B18" s="7" t="s">
        <v>6</v>
      </c>
      <c r="C18" s="14">
        <v>0</v>
      </c>
      <c r="D18" s="15">
        <v>0</v>
      </c>
      <c r="E18" s="15">
        <v>0</v>
      </c>
      <c r="F18" s="15">
        <f t="shared" si="4"/>
        <v>0</v>
      </c>
      <c r="G18" s="16" t="str">
        <f t="shared" si="5"/>
        <v>N/A</v>
      </c>
    </row>
    <row r="19" spans="1:9" ht="15">
      <c r="A19" s="48"/>
      <c r="B19" s="11" t="s">
        <v>7</v>
      </c>
      <c r="C19" s="17">
        <f>SUM(C17:C18)</f>
        <v>65.938000000000002</v>
      </c>
      <c r="D19" s="18">
        <f t="shared" ref="D19:E19" si="7">SUM(D17:D18)</f>
        <v>0</v>
      </c>
      <c r="E19" s="18">
        <f t="shared" si="7"/>
        <v>57.9</v>
      </c>
      <c r="F19" s="18">
        <f t="shared" si="4"/>
        <v>-8.0380000000000038</v>
      </c>
      <c r="G19" s="19">
        <f t="shared" si="5"/>
        <v>-0.12190239315720834</v>
      </c>
      <c r="I19" s="2"/>
    </row>
    <row r="20" spans="1:9">
      <c r="A20" s="45" t="s">
        <v>21</v>
      </c>
      <c r="B20" s="7" t="s">
        <v>5</v>
      </c>
      <c r="C20" s="20">
        <v>21.552</v>
      </c>
      <c r="D20" s="21">
        <v>0</v>
      </c>
      <c r="E20" s="21">
        <v>18.47</v>
      </c>
      <c r="F20" s="21">
        <f t="shared" si="4"/>
        <v>-3.0820000000000007</v>
      </c>
      <c r="G20" s="22">
        <f t="shared" si="5"/>
        <v>-0.14300296956198966</v>
      </c>
    </row>
    <row r="21" spans="1:9">
      <c r="A21" s="46"/>
      <c r="B21" s="7" t="s">
        <v>6</v>
      </c>
      <c r="C21" s="14">
        <v>0</v>
      </c>
      <c r="D21" s="15">
        <v>0</v>
      </c>
      <c r="E21" s="15">
        <v>0</v>
      </c>
      <c r="F21" s="15">
        <f t="shared" si="4"/>
        <v>0</v>
      </c>
      <c r="G21" s="16" t="str">
        <f t="shared" si="5"/>
        <v>N/A</v>
      </c>
    </row>
    <row r="22" spans="1:9" ht="15">
      <c r="A22" s="48"/>
      <c r="B22" s="9" t="s">
        <v>7</v>
      </c>
      <c r="C22" s="23">
        <f>SUM(C20:C21)</f>
        <v>21.552</v>
      </c>
      <c r="D22" s="24">
        <f t="shared" ref="D22:E22" si="8">SUM(D20:D21)</f>
        <v>0</v>
      </c>
      <c r="E22" s="24">
        <f t="shared" si="8"/>
        <v>18.47</v>
      </c>
      <c r="F22" s="24">
        <f t="shared" si="4"/>
        <v>-3.0820000000000007</v>
      </c>
      <c r="G22" s="25">
        <f t="shared" si="5"/>
        <v>-0.14300296956198966</v>
      </c>
    </row>
    <row r="23" spans="1:9">
      <c r="A23" s="45" t="s">
        <v>11</v>
      </c>
      <c r="B23" s="10" t="s">
        <v>5</v>
      </c>
      <c r="C23" s="14">
        <f>SUM(C17,C20)</f>
        <v>87.490000000000009</v>
      </c>
      <c r="D23" s="15">
        <f t="shared" ref="D23:E23" si="9">SUM(D17,D20)</f>
        <v>0</v>
      </c>
      <c r="E23" s="15">
        <f t="shared" si="9"/>
        <v>76.37</v>
      </c>
      <c r="F23" s="15">
        <f t="shared" si="4"/>
        <v>-11.120000000000005</v>
      </c>
      <c r="G23" s="16">
        <f t="shared" si="5"/>
        <v>-0.12710024002743175</v>
      </c>
    </row>
    <row r="24" spans="1:9">
      <c r="A24" s="46"/>
      <c r="B24" s="7" t="s">
        <v>6</v>
      </c>
      <c r="C24" s="14">
        <f>SUM(C18,C21)</f>
        <v>0</v>
      </c>
      <c r="D24" s="15">
        <f t="shared" ref="D24:E24" si="10">SUM(D18,D21)</f>
        <v>0</v>
      </c>
      <c r="E24" s="15">
        <f t="shared" si="10"/>
        <v>0</v>
      </c>
      <c r="F24" s="15">
        <f t="shared" si="4"/>
        <v>0</v>
      </c>
      <c r="G24" s="16" t="str">
        <f t="shared" si="5"/>
        <v>N/A</v>
      </c>
    </row>
    <row r="25" spans="1:9" ht="15">
      <c r="A25" s="48"/>
      <c r="B25" s="11" t="s">
        <v>7</v>
      </c>
      <c r="C25" s="17">
        <f>SUM(C23:C24)</f>
        <v>87.490000000000009</v>
      </c>
      <c r="D25" s="18">
        <f t="shared" ref="D25:E25" si="11">SUM(D23:D24)</f>
        <v>0</v>
      </c>
      <c r="E25" s="18">
        <f t="shared" si="11"/>
        <v>76.37</v>
      </c>
      <c r="F25" s="18">
        <f t="shared" si="4"/>
        <v>-11.120000000000005</v>
      </c>
      <c r="G25" s="19">
        <f t="shared" si="5"/>
        <v>-0.12710024002743175</v>
      </c>
    </row>
    <row r="26" spans="1:9">
      <c r="A26" s="45" t="s">
        <v>12</v>
      </c>
      <c r="B26" s="10" t="s">
        <v>5</v>
      </c>
      <c r="C26" s="20">
        <v>0.16</v>
      </c>
      <c r="D26" s="21">
        <v>0</v>
      </c>
      <c r="E26" s="21">
        <v>0</v>
      </c>
      <c r="F26" s="21">
        <f t="shared" ref="F26:F28" si="12">E26-C26</f>
        <v>-0.16</v>
      </c>
      <c r="G26" s="22">
        <f t="shared" ref="G26:G28" si="13">IF(C26=0,"N/A", F26/C26)</f>
        <v>-1</v>
      </c>
    </row>
    <row r="27" spans="1:9">
      <c r="A27" s="46"/>
      <c r="B27" s="7" t="s">
        <v>6</v>
      </c>
      <c r="C27" s="14">
        <v>12.45</v>
      </c>
      <c r="D27" s="15">
        <v>0</v>
      </c>
      <c r="E27" s="15">
        <v>6.5</v>
      </c>
      <c r="F27" s="15">
        <f t="shared" si="12"/>
        <v>-5.9499999999999993</v>
      </c>
      <c r="G27" s="16">
        <f t="shared" si="13"/>
        <v>-0.47791164658634533</v>
      </c>
    </row>
    <row r="28" spans="1:9" ht="15">
      <c r="A28" s="48"/>
      <c r="B28" s="11" t="s">
        <v>7</v>
      </c>
      <c r="C28" s="23">
        <f>SUM(C26:C27)</f>
        <v>12.61</v>
      </c>
      <c r="D28" s="24">
        <f t="shared" ref="D28:E28" si="14">SUM(D26:D27)</f>
        <v>0</v>
      </c>
      <c r="E28" s="24">
        <f t="shared" si="14"/>
        <v>6.5</v>
      </c>
      <c r="F28" s="24">
        <f t="shared" si="12"/>
        <v>-6.1099999999999994</v>
      </c>
      <c r="G28" s="25">
        <f t="shared" si="13"/>
        <v>-0.4845360824742268</v>
      </c>
    </row>
    <row r="29" spans="1:9">
      <c r="A29" s="45" t="s">
        <v>22</v>
      </c>
      <c r="B29" s="10" t="s">
        <v>5</v>
      </c>
      <c r="C29" s="14">
        <v>48.021000000000001</v>
      </c>
      <c r="D29" s="15">
        <v>0</v>
      </c>
      <c r="E29" s="15">
        <v>34.49</v>
      </c>
      <c r="F29" s="15">
        <f t="shared" si="4"/>
        <v>-13.530999999999999</v>
      </c>
      <c r="G29" s="16">
        <f t="shared" si="5"/>
        <v>-0.28177255783927863</v>
      </c>
    </row>
    <row r="30" spans="1:9">
      <c r="A30" s="46"/>
      <c r="B30" s="7" t="s">
        <v>6</v>
      </c>
      <c r="C30" s="14">
        <v>0</v>
      </c>
      <c r="D30" s="15">
        <v>0</v>
      </c>
      <c r="E30" s="15">
        <v>0</v>
      </c>
      <c r="F30" s="15">
        <f t="shared" si="4"/>
        <v>0</v>
      </c>
      <c r="G30" s="16" t="str">
        <f t="shared" si="5"/>
        <v>N/A</v>
      </c>
    </row>
    <row r="31" spans="1:9" ht="15.75" thickBot="1">
      <c r="A31" s="47"/>
      <c r="B31" s="12" t="s">
        <v>7</v>
      </c>
      <c r="C31" s="26">
        <f>SUM(C29:C30)</f>
        <v>48.021000000000001</v>
      </c>
      <c r="D31" s="27">
        <f t="shared" ref="D31:E31" si="15">SUM(D29:D30)</f>
        <v>0</v>
      </c>
      <c r="E31" s="27">
        <f t="shared" si="15"/>
        <v>34.49</v>
      </c>
      <c r="F31" s="27">
        <f t="shared" si="4"/>
        <v>-13.530999999999999</v>
      </c>
      <c r="G31" s="28">
        <f t="shared" si="5"/>
        <v>-0.28177255783927863</v>
      </c>
    </row>
  </sheetData>
  <mergeCells count="18">
    <mergeCell ref="A29:A31"/>
    <mergeCell ref="A26:A28"/>
    <mergeCell ref="A8:A10"/>
    <mergeCell ref="A11:A13"/>
    <mergeCell ref="A14:A16"/>
    <mergeCell ref="A17:A19"/>
    <mergeCell ref="A20:A22"/>
    <mergeCell ref="A23:A25"/>
    <mergeCell ref="A1:G1"/>
    <mergeCell ref="A2:G2"/>
    <mergeCell ref="A3:G3"/>
    <mergeCell ref="A4:G4"/>
    <mergeCell ref="A5:B7"/>
    <mergeCell ref="C5:C7"/>
    <mergeCell ref="D5:D7"/>
    <mergeCell ref="E5:E7"/>
    <mergeCell ref="F5:G5"/>
    <mergeCell ref="F6:G6"/>
  </mergeCells>
  <printOptions horizontalCentered="1"/>
  <pageMargins left="0.5" right="0.5" top="0.5" bottom="0.5" header="0.3" footer="0.3"/>
  <pageSetup scale="99" orientation="landscape" r:id="rId1"/>
  <ignoredErrors>
    <ignoredError sqref="C10:G10 C31:G31 C28:G28 C16:G16 F8:G9 C13:G13 F11:G12 F14:G15 C19:G19 F17:G18 C22:G25 F20:G21 F26:G27 F29:G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Selected Crosscut Summary</vt:lpstr>
      <vt:lpstr>'NSF Selected Crosscut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2013-05-07T19:43:58Z</dcterms:created>
  <dcterms:modified xsi:type="dcterms:W3CDTF">2019-03-15T23:13:05Z</dcterms:modified>
</cp:coreProperties>
</file>