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23E2321-8173-4B83-B0F1-FA1D8E0222BB}" xr6:coauthVersionLast="36" xr6:coauthVersionMax="36" xr10:uidLastSave="{00000000-0000-0000-0000-000000000000}"/>
  <bookViews>
    <workbookView xWindow="285" yWindow="135" windowWidth="16140" windowHeight="9990" tabRatio="840" xr2:uid="{00000000-000D-0000-FFFF-FFFF00000000}"/>
  </bookViews>
  <sheets>
    <sheet name="NNI by PCA" sheetId="10" r:id="rId1"/>
  </sheets>
  <definedNames>
    <definedName name="Investment_type">#REF!</definedName>
    <definedName name="Level_of_Education">#REF!</definedName>
    <definedName name="_xlnm.Print_Area" localSheetId="0">'NNI by PCA'!$A$1:$K$42</definedName>
    <definedName name="_xlnm.Print_Titles" localSheetId="0">'NNI by PCA'!$5:$5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0" l="1"/>
  <c r="F39" i="10" l="1"/>
  <c r="D39" i="10"/>
  <c r="J28" i="10" l="1"/>
  <c r="J27" i="10"/>
  <c r="J31" i="10"/>
  <c r="E29" i="10"/>
  <c r="H28" i="10"/>
  <c r="G27" i="10"/>
  <c r="I39" i="10"/>
  <c r="I38" i="10"/>
  <c r="B26" i="10"/>
  <c r="D24" i="10"/>
  <c r="G7" i="10"/>
  <c r="G6" i="10" s="1"/>
  <c r="C23" i="10"/>
  <c r="F22" i="10"/>
  <c r="B22" i="10"/>
  <c r="I9" i="10"/>
  <c r="K9" i="10" s="1"/>
  <c r="H7" i="10"/>
  <c r="H6" i="10" s="1"/>
  <c r="D28" i="10"/>
  <c r="F27" i="10"/>
  <c r="B27" i="10"/>
  <c r="H26" i="10"/>
  <c r="G26" i="10"/>
  <c r="D26" i="10"/>
  <c r="C26" i="10"/>
  <c r="I37" i="10"/>
  <c r="K37" i="10" s="1"/>
  <c r="H24" i="10"/>
  <c r="J23" i="10"/>
  <c r="E23" i="10"/>
  <c r="B23" i="10"/>
  <c r="H22" i="10"/>
  <c r="D22" i="10"/>
  <c r="I34" i="10"/>
  <c r="E31" i="10"/>
  <c r="H29" i="10"/>
  <c r="G29" i="10"/>
  <c r="G28" i="10"/>
  <c r="F28" i="10"/>
  <c r="C28" i="10"/>
  <c r="B28" i="10"/>
  <c r="E27" i="10"/>
  <c r="E26" i="10"/>
  <c r="E25" i="10"/>
  <c r="D25" i="10"/>
  <c r="J24" i="10"/>
  <c r="C24" i="10"/>
  <c r="H23" i="10"/>
  <c r="D23" i="10"/>
  <c r="G22" i="10"/>
  <c r="C22" i="10"/>
  <c r="H21" i="10"/>
  <c r="G21" i="10"/>
  <c r="G20" i="10"/>
  <c r="F20" i="10"/>
  <c r="C20" i="10"/>
  <c r="B20" i="10"/>
  <c r="J29" i="10"/>
  <c r="F29" i="10"/>
  <c r="D29" i="10"/>
  <c r="I17" i="10"/>
  <c r="K17" i="10" s="1"/>
  <c r="B29" i="10"/>
  <c r="E28" i="10"/>
  <c r="H27" i="10"/>
  <c r="D27" i="10"/>
  <c r="I15" i="10"/>
  <c r="K15" i="10" s="1"/>
  <c r="I14" i="10"/>
  <c r="J25" i="10"/>
  <c r="H25" i="10"/>
  <c r="G25" i="10"/>
  <c r="F25" i="10"/>
  <c r="C25" i="10"/>
  <c r="B25" i="10"/>
  <c r="G24" i="10"/>
  <c r="F24" i="10"/>
  <c r="E24" i="10"/>
  <c r="B24" i="10"/>
  <c r="I11" i="10"/>
  <c r="K11" i="10" s="1"/>
  <c r="E22" i="10"/>
  <c r="J21" i="10"/>
  <c r="F21" i="10"/>
  <c r="D21" i="10"/>
  <c r="B21" i="10"/>
  <c r="J7" i="10"/>
  <c r="J6" i="10" s="1"/>
  <c r="F7" i="10"/>
  <c r="F6" i="10" s="1"/>
  <c r="E20" i="10"/>
  <c r="D7" i="10"/>
  <c r="D6" i="10" s="1"/>
  <c r="J22" i="10" l="1"/>
  <c r="J26" i="10"/>
  <c r="K34" i="10"/>
  <c r="F26" i="10"/>
  <c r="E30" i="10"/>
  <c r="K14" i="10"/>
  <c r="E7" i="10"/>
  <c r="G23" i="10"/>
  <c r="B7" i="10"/>
  <c r="B6" i="10" s="1"/>
  <c r="I26" i="10"/>
  <c r="K39" i="10"/>
  <c r="K27" i="10" s="1"/>
  <c r="I27" i="10"/>
  <c r="D31" i="10"/>
  <c r="D20" i="10"/>
  <c r="I35" i="10"/>
  <c r="K38" i="10"/>
  <c r="I8" i="10"/>
  <c r="K8" i="10" s="1"/>
  <c r="I12" i="10"/>
  <c r="K12" i="10" s="1"/>
  <c r="H31" i="10"/>
  <c r="H20" i="10"/>
  <c r="I10" i="10"/>
  <c r="I16" i="10"/>
  <c r="K16" i="10" s="1"/>
  <c r="C21" i="10"/>
  <c r="C29" i="10"/>
  <c r="J30" i="10"/>
  <c r="J19" i="10"/>
  <c r="F31" i="10"/>
  <c r="F23" i="10"/>
  <c r="C27" i="10"/>
  <c r="B31" i="10"/>
  <c r="I33" i="10"/>
  <c r="I36" i="10"/>
  <c r="I40" i="10"/>
  <c r="I41" i="10"/>
  <c r="C7" i="10"/>
  <c r="I13" i="10"/>
  <c r="J20" i="10"/>
  <c r="E21" i="10"/>
  <c r="I32" i="10"/>
  <c r="C31" i="10"/>
  <c r="G31" i="10"/>
  <c r="K26" i="10" l="1"/>
  <c r="J18" i="10"/>
  <c r="E19" i="10"/>
  <c r="E18" i="10" s="1"/>
  <c r="E6" i="10"/>
  <c r="K41" i="10"/>
  <c r="K29" i="10" s="1"/>
  <c r="I29" i="10"/>
  <c r="K10" i="10"/>
  <c r="K22" i="10" s="1"/>
  <c r="I22" i="10"/>
  <c r="D30" i="10"/>
  <c r="D19" i="10"/>
  <c r="D18" i="10" s="1"/>
  <c r="K13" i="10"/>
  <c r="K25" i="10" s="1"/>
  <c r="I25" i="10"/>
  <c r="K40" i="10"/>
  <c r="K28" i="10" s="1"/>
  <c r="I28" i="10"/>
  <c r="G19" i="10"/>
  <c r="G18" i="10" s="1"/>
  <c r="G30" i="10"/>
  <c r="C6" i="10"/>
  <c r="I7" i="10"/>
  <c r="K7" i="10" s="1"/>
  <c r="K36" i="10"/>
  <c r="K24" i="10" s="1"/>
  <c r="I24" i="10"/>
  <c r="F19" i="10"/>
  <c r="F18" i="10" s="1"/>
  <c r="F30" i="10"/>
  <c r="H30" i="10"/>
  <c r="H19" i="10"/>
  <c r="H18" i="10" s="1"/>
  <c r="K35" i="10"/>
  <c r="K23" i="10" s="1"/>
  <c r="I23" i="10"/>
  <c r="K32" i="10"/>
  <c r="K20" i="10" s="1"/>
  <c r="I20" i="10"/>
  <c r="B19" i="10"/>
  <c r="I31" i="10"/>
  <c r="B30" i="10"/>
  <c r="C19" i="10"/>
  <c r="C18" i="10" s="1"/>
  <c r="C30" i="10"/>
  <c r="K33" i="10"/>
  <c r="K21" i="10" s="1"/>
  <c r="I21" i="10"/>
  <c r="I6" i="10" l="1"/>
  <c r="K6" i="10" s="1"/>
  <c r="K31" i="10"/>
  <c r="K19" i="10" s="1"/>
  <c r="K18" i="10" s="1"/>
  <c r="I19" i="10"/>
  <c r="I18" i="10" s="1"/>
  <c r="I30" i="10"/>
  <c r="K30" i="10" s="1"/>
</calcChain>
</file>

<file path=xl/sharedStrings.xml><?xml version="1.0" encoding="utf-8"?>
<sst xmlns="http://schemas.openxmlformats.org/spreadsheetml/2006/main" count="50" uniqueCount="28">
  <si>
    <t>EHR</t>
  </si>
  <si>
    <t>BIO</t>
  </si>
  <si>
    <t>CISE</t>
  </si>
  <si>
    <t>ENG</t>
  </si>
  <si>
    <t>MPS</t>
  </si>
  <si>
    <t>SBE</t>
  </si>
  <si>
    <t>OISE</t>
  </si>
  <si>
    <t>GEO</t>
  </si>
  <si>
    <t>(Dollars in Millions)</t>
  </si>
  <si>
    <t>NATIONAL SCIENCE FOUNDATION</t>
  </si>
  <si>
    <t>Total, NSF</t>
  </si>
  <si>
    <t>NATIONAL NANOTECHNOLOGY INITIATIVE SUMMARY</t>
  </si>
  <si>
    <t>RRA</t>
  </si>
  <si>
    <t>NNI Grand Challenge (GC) and Signature 
   Initiative (NSI) Total</t>
  </si>
  <si>
    <t>Nanotechnology-Inspired Grand Challenge for 
   Future Computing</t>
  </si>
  <si>
    <t>Nanoelectronics for 2020 and Beyond</t>
  </si>
  <si>
    <t>Nanotechnology for Sensors and Sensors 
   for Nanotechnology</t>
  </si>
  <si>
    <t>Nanotechnology Knowledge Infrastructure</t>
  </si>
  <si>
    <t>Sustainable Nanomanufacturing</t>
  </si>
  <si>
    <t>Water Sustainability through Nanotechnology</t>
  </si>
  <si>
    <t>Environment, Health, and Safety</t>
  </si>
  <si>
    <t>Foundational Research</t>
  </si>
  <si>
    <t>Nanotechnology-Enabled Applications, 
   Devices, and Systems</t>
  </si>
  <si>
    <t>Research Infrastructure and Instrumentation</t>
  </si>
  <si>
    <t>FY 2020 BUDGET REQUEST TO CONGRESS</t>
  </si>
  <si>
    <t>Total, FY 2018 Actual</t>
  </si>
  <si>
    <t>Delta from FY 2018 Actual to
   FY 2020 Request</t>
  </si>
  <si>
    <t>Total, FY 2020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</si>
</sst>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;\-&quot;$&quot;#,##0.00;&quot;-&quot;??"/>
  </numFmts>
  <fonts count="6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0" borderId="2" xfId="1" applyFont="1" applyFill="1" applyBorder="1" applyAlignment="1" applyProtection="1">
      <alignment vertical="top" wrapText="1" readingOrder="1"/>
      <protection locked="0"/>
    </xf>
    <xf numFmtId="0" fontId="4" fillId="0" borderId="7" xfId="1" applyFont="1" applyFill="1" applyBorder="1"/>
    <xf numFmtId="0" fontId="2" fillId="0" borderId="3" xfId="1" applyFont="1" applyFill="1" applyBorder="1" applyAlignment="1" applyProtection="1">
      <alignment horizontal="right" vertical="top" wrapText="1" readingOrder="1"/>
      <protection locked="0"/>
    </xf>
    <xf numFmtId="0" fontId="2" fillId="0" borderId="8" xfId="1" applyFont="1" applyFill="1" applyBorder="1" applyAlignment="1" applyProtection="1">
      <alignment horizontal="right" vertical="top" wrapText="1" readingOrder="1"/>
      <protection locked="0"/>
    </xf>
    <xf numFmtId="0" fontId="2" fillId="2" borderId="4" xfId="1" applyFont="1" applyFill="1" applyBorder="1" applyAlignment="1" applyProtection="1">
      <alignment vertical="center" wrapText="1" readingOrder="1"/>
      <protection locked="0"/>
    </xf>
    <xf numFmtId="0" fontId="5" fillId="0" borderId="2" xfId="1" applyFont="1" applyFill="1" applyBorder="1" applyAlignment="1" applyProtection="1">
      <alignment horizontal="left" vertical="top" wrapText="1" indent="1" readingOrder="1"/>
      <protection locked="0"/>
    </xf>
    <xf numFmtId="0" fontId="5" fillId="0" borderId="11" xfId="1" applyFont="1" applyFill="1" applyBorder="1" applyAlignment="1" applyProtection="1">
      <alignment horizontal="left" vertical="top" wrapText="1" indent="1" readingOrder="1"/>
      <protection locked="0"/>
    </xf>
    <xf numFmtId="0" fontId="2" fillId="2" borderId="14" xfId="1" applyFont="1" applyFill="1" applyBorder="1" applyAlignment="1" applyProtection="1">
      <alignment vertical="top" wrapText="1" readingOrder="1"/>
      <protection locked="0"/>
    </xf>
    <xf numFmtId="0" fontId="2" fillId="2" borderId="14" xfId="1" applyFont="1" applyFill="1" applyBorder="1" applyAlignment="1" applyProtection="1">
      <alignment vertical="center" wrapText="1" readingOrder="1"/>
      <protection locked="0"/>
    </xf>
    <xf numFmtId="0" fontId="4" fillId="0" borderId="0" xfId="1" applyFont="1" applyFill="1"/>
    <xf numFmtId="0" fontId="2" fillId="0" borderId="0" xfId="1" applyFont="1" applyFill="1"/>
    <xf numFmtId="164" fontId="4" fillId="0" borderId="0" xfId="1" applyNumberFormat="1" applyFont="1" applyFill="1" applyBorder="1" applyAlignment="1" applyProtection="1">
      <alignment vertical="top" readingOrder="1"/>
      <protection locked="0"/>
    </xf>
    <xf numFmtId="164" fontId="5" fillId="0" borderId="0" xfId="1" applyNumberFormat="1" applyFont="1" applyFill="1" applyBorder="1" applyAlignment="1" applyProtection="1">
      <alignment vertical="top" readingOrder="1"/>
      <protection locked="0"/>
    </xf>
    <xf numFmtId="164" fontId="5" fillId="0" borderId="12" xfId="1" applyNumberFormat="1" applyFont="1" applyFill="1" applyBorder="1" applyAlignment="1" applyProtection="1">
      <alignment vertical="top" readingOrder="1"/>
      <protection locked="0"/>
    </xf>
    <xf numFmtId="165" fontId="2" fillId="2" borderId="6" xfId="1" applyNumberFormat="1" applyFont="1" applyFill="1" applyBorder="1" applyAlignment="1" applyProtection="1">
      <alignment vertical="center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12" xfId="1" applyNumberFormat="1" applyFont="1" applyFill="1" applyBorder="1" applyAlignment="1" applyProtection="1">
      <alignment vertical="top" readingOrder="1"/>
      <protection locked="0"/>
    </xf>
    <xf numFmtId="165" fontId="2" fillId="2" borderId="6" xfId="1" applyNumberFormat="1" applyFont="1" applyFill="1" applyBorder="1" applyAlignment="1" applyProtection="1">
      <alignment vertical="top" readingOrder="1"/>
      <protection locked="0"/>
    </xf>
    <xf numFmtId="165" fontId="4" fillId="0" borderId="10" xfId="1" applyNumberFormat="1" applyFont="1" applyFill="1" applyBorder="1" applyAlignment="1" applyProtection="1">
      <alignment vertical="top" readingOrder="1"/>
      <protection locked="0"/>
    </xf>
    <xf numFmtId="165" fontId="5" fillId="0" borderId="10" xfId="1" applyNumberFormat="1" applyFont="1" applyFill="1" applyBorder="1" applyAlignment="1" applyProtection="1">
      <alignment vertical="top" readingOrder="1"/>
      <protection locked="0"/>
    </xf>
    <xf numFmtId="165" fontId="2" fillId="2" borderId="15" xfId="1" applyNumberFormat="1" applyFont="1" applyFill="1" applyBorder="1" applyAlignment="1" applyProtection="1">
      <alignment vertical="top" readingOrder="1"/>
      <protection locked="0"/>
    </xf>
    <xf numFmtId="165" fontId="2" fillId="2" borderId="15" xfId="1" applyNumberFormat="1" applyFont="1" applyFill="1" applyBorder="1" applyAlignment="1" applyProtection="1">
      <alignment vertical="center" readingOrder="1"/>
      <protection locked="0"/>
    </xf>
    <xf numFmtId="4" fontId="4" fillId="0" borderId="10" xfId="1" applyNumberFormat="1" applyFont="1" applyFill="1" applyBorder="1" applyAlignment="1" applyProtection="1">
      <alignment vertical="top" readingOrder="1"/>
      <protection locked="0"/>
    </xf>
    <xf numFmtId="4" fontId="4" fillId="0" borderId="0" xfId="1" applyNumberFormat="1" applyFont="1" applyFill="1" applyBorder="1" applyAlignment="1" applyProtection="1">
      <alignment vertical="top" readingOrder="1"/>
      <protection locked="0"/>
    </xf>
    <xf numFmtId="4" fontId="5" fillId="0" borderId="10" xfId="1" applyNumberFormat="1" applyFont="1" applyFill="1" applyBorder="1" applyAlignment="1" applyProtection="1">
      <alignment vertical="top" readingOrder="1"/>
      <protection locked="0"/>
    </xf>
    <xf numFmtId="4" fontId="5" fillId="0" borderId="13" xfId="1" applyNumberFormat="1" applyFont="1" applyFill="1" applyBorder="1" applyAlignment="1" applyProtection="1">
      <alignment vertical="top" readingOrder="1"/>
      <protection locked="0"/>
    </xf>
    <xf numFmtId="164" fontId="2" fillId="0" borderId="0" xfId="1" applyNumberFormat="1" applyFont="1" applyFill="1" applyBorder="1" applyAlignment="1" applyProtection="1">
      <alignment vertical="top" readingOrder="1"/>
      <protection locked="0"/>
    </xf>
    <xf numFmtId="165" fontId="2" fillId="2" borderId="5" xfId="1" applyNumberFormat="1" applyFont="1" applyFill="1" applyBorder="1" applyAlignment="1" applyProtection="1">
      <alignment vertical="center" readingOrder="1"/>
      <protection locked="0"/>
    </xf>
    <xf numFmtId="165" fontId="2" fillId="2" borderId="9" xfId="1" applyNumberFormat="1" applyFont="1" applyFill="1" applyBorder="1" applyAlignment="1" applyProtection="1">
      <alignment vertical="center" readingOrder="1"/>
      <protection locked="0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" xfId="1" applyFont="1" applyFill="1" applyBorder="1"/>
  </cellXfs>
  <cellStyles count="6">
    <cellStyle name="Normal" xfId="0" builtinId="0"/>
    <cellStyle name="Normal 11 2" xfId="5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1F497D"/>
      <rgbColor rgb="00D3D3D3"/>
      <rgbColor rgb="006E9ECA"/>
      <rgbColor rgb="00FFFFFF"/>
      <rgbColor rgb="00708090"/>
      <rgbColor rgb="008FA0B0"/>
      <rgbColor rgb="00C6D9F1"/>
      <rgbColor rgb="008DB3E2"/>
      <rgbColor rgb="00548D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Normal="100" workbookViewId="0">
      <selection activeCell="M17" sqref="M17"/>
    </sheetView>
  </sheetViews>
  <sheetFormatPr defaultColWidth="8.85546875" defaultRowHeight="15" x14ac:dyDescent="0.25"/>
  <cols>
    <col min="1" max="1" width="43.85546875" style="10" customWidth="1"/>
    <col min="2" max="3" width="8.28515625" style="10" customWidth="1"/>
    <col min="4" max="4" width="9.42578125" style="10" customWidth="1"/>
    <col min="5" max="5" width="8.28515625" style="10" customWidth="1"/>
    <col min="6" max="6" width="9.28515625" style="10" customWidth="1"/>
    <col min="7" max="8" width="8" style="10" customWidth="1"/>
    <col min="9" max="9" width="9.7109375" style="11" customWidth="1"/>
    <col min="10" max="10" width="8" style="10" customWidth="1"/>
    <col min="11" max="11" width="12.42578125" style="11" customWidth="1"/>
    <col min="12" max="16384" width="8.85546875" style="10"/>
  </cols>
  <sheetData>
    <row r="1" spans="1:11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thickBot="1" x14ac:dyDescent="0.2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 thickBot="1" x14ac:dyDescent="0.25">
      <c r="A5" s="2"/>
      <c r="B5" s="3" t="s">
        <v>1</v>
      </c>
      <c r="C5" s="3" t="s">
        <v>2</v>
      </c>
      <c r="D5" s="3" t="s">
        <v>3</v>
      </c>
      <c r="E5" s="3" t="s">
        <v>7</v>
      </c>
      <c r="F5" s="3" t="s">
        <v>4</v>
      </c>
      <c r="G5" s="3" t="s">
        <v>5</v>
      </c>
      <c r="H5" s="3" t="s">
        <v>6</v>
      </c>
      <c r="I5" s="4" t="s">
        <v>12</v>
      </c>
      <c r="J5" s="3" t="s">
        <v>0</v>
      </c>
      <c r="K5" s="4" t="s">
        <v>10</v>
      </c>
    </row>
    <row r="6" spans="1:11" s="31" customFormat="1" ht="15" customHeight="1" x14ac:dyDescent="0.2">
      <c r="A6" s="5" t="s">
        <v>25</v>
      </c>
      <c r="B6" s="29">
        <f>SUM(B7,B14:B17)</f>
        <v>42.5</v>
      </c>
      <c r="C6" s="29">
        <f t="shared" ref="C6:J6" si="0">SUM(C7,C14:C17)</f>
        <v>15.68</v>
      </c>
      <c r="D6" s="29">
        <f t="shared" si="0"/>
        <v>206</v>
      </c>
      <c r="E6" s="29">
        <f t="shared" si="0"/>
        <v>0</v>
      </c>
      <c r="F6" s="29">
        <f t="shared" si="0"/>
        <v>300.13639999999998</v>
      </c>
      <c r="G6" s="29">
        <f t="shared" si="0"/>
        <v>0.4</v>
      </c>
      <c r="H6" s="29">
        <f t="shared" si="0"/>
        <v>0.1</v>
      </c>
      <c r="I6" s="30">
        <f t="shared" ref="I6:I17" si="1">SUM(B6:H6)</f>
        <v>564.81639999999993</v>
      </c>
      <c r="J6" s="29">
        <f t="shared" si="0"/>
        <v>3.2</v>
      </c>
      <c r="K6" s="30">
        <f>SUM(I6:J6)</f>
        <v>568.01639999999998</v>
      </c>
    </row>
    <row r="7" spans="1:11" ht="28.5" x14ac:dyDescent="0.2">
      <c r="A7" s="1" t="s">
        <v>13</v>
      </c>
      <c r="B7" s="12">
        <f>SUM(B8:B13)</f>
        <v>0</v>
      </c>
      <c r="C7" s="12">
        <f t="shared" ref="C7:H7" si="2">SUM(C8:C13)</f>
        <v>4.4000000000000004</v>
      </c>
      <c r="D7" s="12">
        <f t="shared" si="2"/>
        <v>104.5</v>
      </c>
      <c r="E7" s="12">
        <f t="shared" si="2"/>
        <v>0</v>
      </c>
      <c r="F7" s="12">
        <f t="shared" si="2"/>
        <v>58.794000000000011</v>
      </c>
      <c r="G7" s="12">
        <f t="shared" si="2"/>
        <v>0</v>
      </c>
      <c r="H7" s="12">
        <f t="shared" si="2"/>
        <v>0</v>
      </c>
      <c r="I7" s="24">
        <f t="shared" si="1"/>
        <v>167.69400000000002</v>
      </c>
      <c r="J7" s="12">
        <f>SUM(J8:J13)</f>
        <v>0</v>
      </c>
      <c r="K7" s="24">
        <f>SUM(I7:J7)</f>
        <v>167.69400000000002</v>
      </c>
    </row>
    <row r="8" spans="1:11" ht="25.5" x14ac:dyDescent="0.2">
      <c r="A8" s="6" t="s">
        <v>14</v>
      </c>
      <c r="B8" s="13">
        <v>0</v>
      </c>
      <c r="C8" s="13">
        <v>4.4000000000000004</v>
      </c>
      <c r="D8" s="13">
        <v>7</v>
      </c>
      <c r="E8" s="13">
        <v>0</v>
      </c>
      <c r="F8" s="13">
        <v>0</v>
      </c>
      <c r="G8" s="13">
        <v>0</v>
      </c>
      <c r="H8" s="13">
        <v>0</v>
      </c>
      <c r="I8" s="26">
        <f t="shared" si="1"/>
        <v>11.4</v>
      </c>
      <c r="J8" s="13">
        <v>0</v>
      </c>
      <c r="K8" s="26">
        <f t="shared" ref="K8:K37" si="3">SUM(I8:J8)</f>
        <v>11.4</v>
      </c>
    </row>
    <row r="9" spans="1:11" ht="14.25" x14ac:dyDescent="0.2">
      <c r="A9" s="6" t="s">
        <v>15</v>
      </c>
      <c r="B9" s="13">
        <v>0</v>
      </c>
      <c r="C9" s="13">
        <v>0</v>
      </c>
      <c r="D9" s="13">
        <v>31.5</v>
      </c>
      <c r="E9" s="13">
        <v>0</v>
      </c>
      <c r="F9" s="13">
        <v>42.953000000000003</v>
      </c>
      <c r="G9" s="13">
        <v>0</v>
      </c>
      <c r="H9" s="13">
        <v>0</v>
      </c>
      <c r="I9" s="26">
        <f t="shared" si="1"/>
        <v>74.453000000000003</v>
      </c>
      <c r="J9" s="13">
        <v>0</v>
      </c>
      <c r="K9" s="26">
        <f t="shared" si="3"/>
        <v>74.453000000000003</v>
      </c>
    </row>
    <row r="10" spans="1:11" ht="25.5" x14ac:dyDescent="0.2">
      <c r="A10" s="6" t="s">
        <v>16</v>
      </c>
      <c r="B10" s="13">
        <v>0</v>
      </c>
      <c r="C10" s="13">
        <v>0</v>
      </c>
      <c r="D10" s="13">
        <v>9.5</v>
      </c>
      <c r="E10" s="13">
        <v>0</v>
      </c>
      <c r="F10" s="13">
        <v>4.649</v>
      </c>
      <c r="G10" s="13">
        <v>0</v>
      </c>
      <c r="H10" s="13">
        <v>0</v>
      </c>
      <c r="I10" s="26">
        <f t="shared" si="1"/>
        <v>14.149000000000001</v>
      </c>
      <c r="J10" s="13">
        <v>0</v>
      </c>
      <c r="K10" s="26">
        <f t="shared" si="3"/>
        <v>14.149000000000001</v>
      </c>
    </row>
    <row r="11" spans="1:11" ht="14.25" x14ac:dyDescent="0.2">
      <c r="A11" s="6" t="s">
        <v>17</v>
      </c>
      <c r="B11" s="13">
        <v>0</v>
      </c>
      <c r="C11" s="13">
        <v>0</v>
      </c>
      <c r="D11" s="13">
        <v>15</v>
      </c>
      <c r="E11" s="13">
        <v>0</v>
      </c>
      <c r="F11" s="13">
        <v>5.2119999999999997</v>
      </c>
      <c r="G11" s="13">
        <v>0</v>
      </c>
      <c r="H11" s="13">
        <v>0</v>
      </c>
      <c r="I11" s="26">
        <f t="shared" si="1"/>
        <v>20.212</v>
      </c>
      <c r="J11" s="13">
        <v>0</v>
      </c>
      <c r="K11" s="26">
        <f t="shared" si="3"/>
        <v>20.212</v>
      </c>
    </row>
    <row r="12" spans="1:11" ht="14.25" x14ac:dyDescent="0.2">
      <c r="A12" s="6" t="s">
        <v>18</v>
      </c>
      <c r="B12" s="13">
        <v>0</v>
      </c>
      <c r="C12" s="13">
        <v>0</v>
      </c>
      <c r="D12" s="13">
        <v>30</v>
      </c>
      <c r="E12" s="13">
        <v>0</v>
      </c>
      <c r="F12" s="13">
        <v>5.89</v>
      </c>
      <c r="G12" s="13">
        <v>0</v>
      </c>
      <c r="H12" s="13">
        <v>0</v>
      </c>
      <c r="I12" s="26">
        <f t="shared" si="1"/>
        <v>35.89</v>
      </c>
      <c r="J12" s="13">
        <v>0</v>
      </c>
      <c r="K12" s="26">
        <f t="shared" si="3"/>
        <v>35.89</v>
      </c>
    </row>
    <row r="13" spans="1:11" ht="14.25" x14ac:dyDescent="0.2">
      <c r="A13" s="7" t="s">
        <v>19</v>
      </c>
      <c r="B13" s="14">
        <v>0</v>
      </c>
      <c r="C13" s="14">
        <v>0</v>
      </c>
      <c r="D13" s="14">
        <v>11.5</v>
      </c>
      <c r="E13" s="14">
        <v>0</v>
      </c>
      <c r="F13" s="14">
        <v>0.09</v>
      </c>
      <c r="G13" s="14">
        <v>0</v>
      </c>
      <c r="H13" s="14">
        <v>0</v>
      </c>
      <c r="I13" s="27">
        <f t="shared" si="1"/>
        <v>11.59</v>
      </c>
      <c r="J13" s="14">
        <v>0</v>
      </c>
      <c r="K13" s="27">
        <f t="shared" si="3"/>
        <v>11.59</v>
      </c>
    </row>
    <row r="14" spans="1:11" ht="14.25" x14ac:dyDescent="0.2">
      <c r="A14" s="1" t="s">
        <v>20</v>
      </c>
      <c r="B14" s="12">
        <v>0</v>
      </c>
      <c r="C14" s="12">
        <v>0.31</v>
      </c>
      <c r="D14" s="12">
        <v>9</v>
      </c>
      <c r="E14" s="12">
        <v>0</v>
      </c>
      <c r="F14" s="12">
        <v>3.23</v>
      </c>
      <c r="G14" s="12">
        <v>0</v>
      </c>
      <c r="H14" s="12">
        <v>0</v>
      </c>
      <c r="I14" s="24">
        <f t="shared" si="1"/>
        <v>12.540000000000001</v>
      </c>
      <c r="J14" s="12">
        <v>0</v>
      </c>
      <c r="K14" s="24">
        <f>SUM(I14:J14)</f>
        <v>12.540000000000001</v>
      </c>
    </row>
    <row r="15" spans="1:11" ht="14.25" x14ac:dyDescent="0.2">
      <c r="A15" s="1" t="s">
        <v>21</v>
      </c>
      <c r="B15" s="12">
        <v>40</v>
      </c>
      <c r="C15" s="12">
        <v>6.79</v>
      </c>
      <c r="D15" s="12">
        <v>34</v>
      </c>
      <c r="E15" s="12">
        <v>0</v>
      </c>
      <c r="F15" s="12">
        <v>211.5154</v>
      </c>
      <c r="G15" s="12">
        <v>0</v>
      </c>
      <c r="H15" s="12">
        <v>0</v>
      </c>
      <c r="I15" s="24">
        <f t="shared" si="1"/>
        <v>292.30539999999996</v>
      </c>
      <c r="J15" s="12">
        <v>0</v>
      </c>
      <c r="K15" s="24">
        <f>SUM(I15:J15)</f>
        <v>292.30539999999996</v>
      </c>
    </row>
    <row r="16" spans="1:11" ht="28.5" x14ac:dyDescent="0.2">
      <c r="A16" s="1" t="s">
        <v>22</v>
      </c>
      <c r="B16" s="12">
        <v>0</v>
      </c>
      <c r="C16" s="12">
        <v>2.08</v>
      </c>
      <c r="D16" s="12">
        <v>38.5</v>
      </c>
      <c r="E16" s="12">
        <v>0</v>
      </c>
      <c r="F16" s="12">
        <v>9.3339999999999996</v>
      </c>
      <c r="G16" s="12">
        <v>0</v>
      </c>
      <c r="H16" s="12">
        <v>0</v>
      </c>
      <c r="I16" s="24">
        <f t="shared" si="1"/>
        <v>49.914000000000001</v>
      </c>
      <c r="J16" s="12">
        <v>0</v>
      </c>
      <c r="K16" s="24">
        <f>SUM(I16:J16)</f>
        <v>49.914000000000001</v>
      </c>
    </row>
    <row r="17" spans="1:11" ht="14.25" x14ac:dyDescent="0.2">
      <c r="A17" s="1" t="s">
        <v>23</v>
      </c>
      <c r="B17" s="12">
        <v>2.5</v>
      </c>
      <c r="C17" s="12">
        <v>2.1</v>
      </c>
      <c r="D17" s="12">
        <v>20</v>
      </c>
      <c r="E17" s="12">
        <v>0</v>
      </c>
      <c r="F17" s="12">
        <v>17.263000000000002</v>
      </c>
      <c r="G17" s="12">
        <v>0.4</v>
      </c>
      <c r="H17" s="12">
        <v>0.1</v>
      </c>
      <c r="I17" s="24">
        <f t="shared" si="1"/>
        <v>42.363</v>
      </c>
      <c r="J17" s="12">
        <v>3.2</v>
      </c>
      <c r="K17" s="24">
        <f>SUM(I17:J17)</f>
        <v>45.563000000000002</v>
      </c>
    </row>
    <row r="18" spans="1:11" ht="31.5" customHeight="1" x14ac:dyDescent="0.2">
      <c r="A18" s="8" t="s">
        <v>26</v>
      </c>
      <c r="B18" s="19">
        <f>SUM(B19,B26:B29)</f>
        <v>0</v>
      </c>
      <c r="C18" s="19">
        <f t="shared" ref="C18:K18" si="4">SUM(C19,C26:C29)</f>
        <v>-1.6300000000000008</v>
      </c>
      <c r="D18" s="19">
        <f t="shared" si="4"/>
        <v>-37.5</v>
      </c>
      <c r="E18" s="19">
        <f t="shared" si="4"/>
        <v>0</v>
      </c>
      <c r="F18" s="19">
        <f t="shared" si="4"/>
        <v>-138.29640000000003</v>
      </c>
      <c r="G18" s="19">
        <f t="shared" si="4"/>
        <v>-0.4</v>
      </c>
      <c r="H18" s="19">
        <f t="shared" si="4"/>
        <v>-0.1</v>
      </c>
      <c r="I18" s="22">
        <f t="shared" si="4"/>
        <v>-177.92639999999997</v>
      </c>
      <c r="J18" s="19">
        <f t="shared" si="4"/>
        <v>-0.70000000000000018</v>
      </c>
      <c r="K18" s="22">
        <f t="shared" si="4"/>
        <v>-178.62639999999999</v>
      </c>
    </row>
    <row r="19" spans="1:11" ht="28.5" x14ac:dyDescent="0.2">
      <c r="A19" s="1" t="s">
        <v>13</v>
      </c>
      <c r="B19" s="12">
        <f>B31-B7</f>
        <v>0</v>
      </c>
      <c r="C19" s="12">
        <f t="shared" ref="C19:K19" si="5">C31-C7</f>
        <v>-0.40000000000000036</v>
      </c>
      <c r="D19" s="12">
        <f t="shared" si="5"/>
        <v>-36</v>
      </c>
      <c r="E19" s="12">
        <f t="shared" si="5"/>
        <v>0</v>
      </c>
      <c r="F19" s="12">
        <f t="shared" si="5"/>
        <v>-39.794000000000011</v>
      </c>
      <c r="G19" s="12">
        <f t="shared" si="5"/>
        <v>0</v>
      </c>
      <c r="H19" s="12">
        <f t="shared" si="5"/>
        <v>0</v>
      </c>
      <c r="I19" s="24">
        <f t="shared" si="5"/>
        <v>-76.194000000000017</v>
      </c>
      <c r="J19" s="28">
        <f t="shared" si="5"/>
        <v>0</v>
      </c>
      <c r="K19" s="24">
        <f t="shared" si="5"/>
        <v>-76.194000000000017</v>
      </c>
    </row>
    <row r="20" spans="1:11" ht="25.5" x14ac:dyDescent="0.2">
      <c r="A20" s="6" t="s">
        <v>14</v>
      </c>
      <c r="B20" s="13">
        <f t="shared" ref="B20:K29" si="6">B32-B8</f>
        <v>0</v>
      </c>
      <c r="C20" s="13">
        <f t="shared" si="6"/>
        <v>-0.40000000000000036</v>
      </c>
      <c r="D20" s="13">
        <f t="shared" si="6"/>
        <v>1</v>
      </c>
      <c r="E20" s="13">
        <f t="shared" si="6"/>
        <v>0</v>
      </c>
      <c r="F20" s="13">
        <f t="shared" si="6"/>
        <v>1</v>
      </c>
      <c r="G20" s="13">
        <f t="shared" si="6"/>
        <v>0</v>
      </c>
      <c r="H20" s="13">
        <f t="shared" si="6"/>
        <v>0</v>
      </c>
      <c r="I20" s="26">
        <f t="shared" si="6"/>
        <v>1.5999999999999996</v>
      </c>
      <c r="J20" s="13">
        <f t="shared" si="6"/>
        <v>0</v>
      </c>
      <c r="K20" s="26">
        <f t="shared" si="6"/>
        <v>1.5999999999999996</v>
      </c>
    </row>
    <row r="21" spans="1:11" ht="14.25" x14ac:dyDescent="0.2">
      <c r="A21" s="6" t="s">
        <v>15</v>
      </c>
      <c r="B21" s="13">
        <f t="shared" si="6"/>
        <v>0</v>
      </c>
      <c r="C21" s="13">
        <f t="shared" si="6"/>
        <v>0</v>
      </c>
      <c r="D21" s="13">
        <f t="shared" si="6"/>
        <v>-13</v>
      </c>
      <c r="E21" s="13">
        <f t="shared" si="6"/>
        <v>0</v>
      </c>
      <c r="F21" s="13">
        <f t="shared" si="6"/>
        <v>-29.453000000000003</v>
      </c>
      <c r="G21" s="13">
        <f t="shared" si="6"/>
        <v>0</v>
      </c>
      <c r="H21" s="13">
        <f t="shared" si="6"/>
        <v>0</v>
      </c>
      <c r="I21" s="26">
        <f t="shared" si="6"/>
        <v>-42.453000000000003</v>
      </c>
      <c r="J21" s="13">
        <f t="shared" si="6"/>
        <v>0</v>
      </c>
      <c r="K21" s="26">
        <f t="shared" si="6"/>
        <v>-42.453000000000003</v>
      </c>
    </row>
    <row r="22" spans="1:11" ht="25.5" x14ac:dyDescent="0.2">
      <c r="A22" s="6" t="s">
        <v>16</v>
      </c>
      <c r="B22" s="13">
        <f t="shared" si="6"/>
        <v>0</v>
      </c>
      <c r="C22" s="13">
        <f t="shared" si="6"/>
        <v>0</v>
      </c>
      <c r="D22" s="13">
        <f t="shared" si="6"/>
        <v>-3.5</v>
      </c>
      <c r="E22" s="13">
        <f t="shared" si="6"/>
        <v>0</v>
      </c>
      <c r="F22" s="13">
        <f t="shared" si="6"/>
        <v>-3.149</v>
      </c>
      <c r="G22" s="13">
        <f t="shared" si="6"/>
        <v>0</v>
      </c>
      <c r="H22" s="13">
        <f t="shared" si="6"/>
        <v>0</v>
      </c>
      <c r="I22" s="26">
        <f t="shared" si="6"/>
        <v>-6.6490000000000009</v>
      </c>
      <c r="J22" s="13">
        <f t="shared" si="6"/>
        <v>0</v>
      </c>
      <c r="K22" s="26">
        <f t="shared" si="6"/>
        <v>-6.6490000000000009</v>
      </c>
    </row>
    <row r="23" spans="1:11" ht="14.25" x14ac:dyDescent="0.2">
      <c r="A23" s="6" t="s">
        <v>17</v>
      </c>
      <c r="B23" s="13">
        <f t="shared" si="6"/>
        <v>0</v>
      </c>
      <c r="C23" s="13">
        <f t="shared" si="6"/>
        <v>0</v>
      </c>
      <c r="D23" s="13">
        <f t="shared" si="6"/>
        <v>-15</v>
      </c>
      <c r="E23" s="13">
        <f t="shared" si="6"/>
        <v>0</v>
      </c>
      <c r="F23" s="13">
        <f t="shared" si="6"/>
        <v>-5.2119999999999997</v>
      </c>
      <c r="G23" s="13">
        <f t="shared" si="6"/>
        <v>0</v>
      </c>
      <c r="H23" s="13">
        <f t="shared" si="6"/>
        <v>0</v>
      </c>
      <c r="I23" s="26">
        <f t="shared" si="6"/>
        <v>-20.212</v>
      </c>
      <c r="J23" s="13">
        <f t="shared" si="6"/>
        <v>0</v>
      </c>
      <c r="K23" s="26">
        <f t="shared" si="6"/>
        <v>-20.212</v>
      </c>
    </row>
    <row r="24" spans="1:11" ht="14.25" x14ac:dyDescent="0.2">
      <c r="A24" s="6" t="s">
        <v>18</v>
      </c>
      <c r="B24" s="13">
        <f t="shared" si="6"/>
        <v>0</v>
      </c>
      <c r="C24" s="13">
        <f t="shared" si="6"/>
        <v>0</v>
      </c>
      <c r="D24" s="13">
        <f t="shared" si="6"/>
        <v>-4</v>
      </c>
      <c r="E24" s="13">
        <f t="shared" si="6"/>
        <v>0</v>
      </c>
      <c r="F24" s="13">
        <f t="shared" si="6"/>
        <v>-3.8899999999999997</v>
      </c>
      <c r="G24" s="13">
        <f t="shared" si="6"/>
        <v>0</v>
      </c>
      <c r="H24" s="13">
        <f t="shared" si="6"/>
        <v>0</v>
      </c>
      <c r="I24" s="26">
        <f t="shared" si="6"/>
        <v>-7.8900000000000006</v>
      </c>
      <c r="J24" s="13">
        <f t="shared" si="6"/>
        <v>0</v>
      </c>
      <c r="K24" s="26">
        <f t="shared" si="6"/>
        <v>-7.8900000000000006</v>
      </c>
    </row>
    <row r="25" spans="1:11" ht="14.25" x14ac:dyDescent="0.2">
      <c r="A25" s="7" t="s">
        <v>19</v>
      </c>
      <c r="B25" s="14">
        <f t="shared" si="6"/>
        <v>0</v>
      </c>
      <c r="C25" s="14">
        <f t="shared" si="6"/>
        <v>0</v>
      </c>
      <c r="D25" s="14">
        <f t="shared" si="6"/>
        <v>-1.5</v>
      </c>
      <c r="E25" s="14">
        <f t="shared" si="6"/>
        <v>0</v>
      </c>
      <c r="F25" s="14">
        <f t="shared" si="6"/>
        <v>0.91</v>
      </c>
      <c r="G25" s="14">
        <f t="shared" si="6"/>
        <v>0</v>
      </c>
      <c r="H25" s="14">
        <f t="shared" si="6"/>
        <v>0</v>
      </c>
      <c r="I25" s="27">
        <f t="shared" si="6"/>
        <v>-0.58999999999999986</v>
      </c>
      <c r="J25" s="14">
        <f t="shared" si="6"/>
        <v>0</v>
      </c>
      <c r="K25" s="27">
        <f t="shared" si="6"/>
        <v>-0.58999999999999986</v>
      </c>
    </row>
    <row r="26" spans="1:11" ht="14.25" x14ac:dyDescent="0.2">
      <c r="A26" s="1" t="s">
        <v>20</v>
      </c>
      <c r="B26" s="12">
        <f t="shared" si="6"/>
        <v>0</v>
      </c>
      <c r="C26" s="12">
        <f t="shared" si="6"/>
        <v>-0.31</v>
      </c>
      <c r="D26" s="12">
        <f t="shared" si="6"/>
        <v>0</v>
      </c>
      <c r="E26" s="12">
        <f t="shared" si="6"/>
        <v>0</v>
      </c>
      <c r="F26" s="12">
        <f t="shared" si="6"/>
        <v>-1.68</v>
      </c>
      <c r="G26" s="12">
        <f t="shared" si="6"/>
        <v>0</v>
      </c>
      <c r="H26" s="12">
        <f t="shared" si="6"/>
        <v>0</v>
      </c>
      <c r="I26" s="24">
        <f t="shared" si="6"/>
        <v>-1.9900000000000002</v>
      </c>
      <c r="J26" s="12">
        <f t="shared" si="6"/>
        <v>0</v>
      </c>
      <c r="K26" s="24">
        <f t="shared" si="6"/>
        <v>-1.9900000000000002</v>
      </c>
    </row>
    <row r="27" spans="1:11" ht="14.25" x14ac:dyDescent="0.2">
      <c r="A27" s="1" t="s">
        <v>21</v>
      </c>
      <c r="B27" s="12">
        <f t="shared" si="6"/>
        <v>0</v>
      </c>
      <c r="C27" s="12">
        <f t="shared" si="6"/>
        <v>-0.54</v>
      </c>
      <c r="D27" s="12">
        <f t="shared" si="6"/>
        <v>13</v>
      </c>
      <c r="E27" s="12">
        <f t="shared" si="6"/>
        <v>0</v>
      </c>
      <c r="F27" s="12">
        <f t="shared" si="6"/>
        <v>-97.295400000000001</v>
      </c>
      <c r="G27" s="12">
        <f t="shared" si="6"/>
        <v>0</v>
      </c>
      <c r="H27" s="12">
        <f t="shared" si="6"/>
        <v>0</v>
      </c>
      <c r="I27" s="24">
        <f t="shared" si="6"/>
        <v>-84.835399999999964</v>
      </c>
      <c r="J27" s="12">
        <f t="shared" si="6"/>
        <v>0</v>
      </c>
      <c r="K27" s="24">
        <f t="shared" si="6"/>
        <v>-84.835399999999964</v>
      </c>
    </row>
    <row r="28" spans="1:11" ht="28.5" x14ac:dyDescent="0.2">
      <c r="A28" s="1" t="s">
        <v>22</v>
      </c>
      <c r="B28" s="12">
        <f t="shared" si="6"/>
        <v>0</v>
      </c>
      <c r="C28" s="12">
        <f t="shared" si="6"/>
        <v>-0.18000000000000016</v>
      </c>
      <c r="D28" s="12">
        <f t="shared" si="6"/>
        <v>-6.5</v>
      </c>
      <c r="E28" s="12">
        <f t="shared" si="6"/>
        <v>0</v>
      </c>
      <c r="F28" s="12">
        <f t="shared" si="6"/>
        <v>-5.3339999999999996</v>
      </c>
      <c r="G28" s="12">
        <f t="shared" si="6"/>
        <v>0</v>
      </c>
      <c r="H28" s="12">
        <f t="shared" si="6"/>
        <v>0</v>
      </c>
      <c r="I28" s="24">
        <f t="shared" si="6"/>
        <v>-12.014000000000003</v>
      </c>
      <c r="J28" s="12">
        <f t="shared" si="6"/>
        <v>0</v>
      </c>
      <c r="K28" s="24">
        <f t="shared" si="6"/>
        <v>-12.014000000000003</v>
      </c>
    </row>
    <row r="29" spans="1:11" ht="14.25" x14ac:dyDescent="0.2">
      <c r="A29" s="1" t="s">
        <v>23</v>
      </c>
      <c r="B29" s="12">
        <f t="shared" si="6"/>
        <v>0</v>
      </c>
      <c r="C29" s="12">
        <f t="shared" si="6"/>
        <v>-0.20000000000000018</v>
      </c>
      <c r="D29" s="12">
        <f t="shared" si="6"/>
        <v>-8</v>
      </c>
      <c r="E29" s="12">
        <f t="shared" si="6"/>
        <v>0</v>
      </c>
      <c r="F29" s="12">
        <f t="shared" si="6"/>
        <v>5.8069999999999986</v>
      </c>
      <c r="G29" s="12">
        <f t="shared" si="6"/>
        <v>-0.4</v>
      </c>
      <c r="H29" s="12">
        <f t="shared" si="6"/>
        <v>-0.1</v>
      </c>
      <c r="I29" s="24">
        <f t="shared" si="6"/>
        <v>-2.8930000000000007</v>
      </c>
      <c r="J29" s="12">
        <f t="shared" si="6"/>
        <v>-0.70000000000000018</v>
      </c>
      <c r="K29" s="24">
        <f t="shared" si="6"/>
        <v>-3.5930000000000035</v>
      </c>
    </row>
    <row r="30" spans="1:11" ht="15" customHeight="1" x14ac:dyDescent="0.2">
      <c r="A30" s="9" t="s">
        <v>27</v>
      </c>
      <c r="B30" s="15">
        <f>SUM(B31,B38:B41)</f>
        <v>42.5</v>
      </c>
      <c r="C30" s="15">
        <f t="shared" ref="C30:H30" si="7">SUM(C31,C38:C41)</f>
        <v>14.05</v>
      </c>
      <c r="D30" s="15">
        <f t="shared" si="7"/>
        <v>168.5</v>
      </c>
      <c r="E30" s="15">
        <f t="shared" si="7"/>
        <v>0</v>
      </c>
      <c r="F30" s="15">
        <f t="shared" si="7"/>
        <v>161.84</v>
      </c>
      <c r="G30" s="15">
        <f t="shared" si="7"/>
        <v>0</v>
      </c>
      <c r="H30" s="15">
        <f t="shared" si="7"/>
        <v>0</v>
      </c>
      <c r="I30" s="23">
        <f t="shared" ref="I30:I41" si="8">SUM(B30:H30)</f>
        <v>386.89</v>
      </c>
      <c r="J30" s="15">
        <f>SUM(J31,J38:J41)</f>
        <v>2.5</v>
      </c>
      <c r="K30" s="23">
        <f t="shared" si="3"/>
        <v>389.39</v>
      </c>
    </row>
    <row r="31" spans="1:11" ht="28.5" x14ac:dyDescent="0.2">
      <c r="A31" s="1" t="s">
        <v>13</v>
      </c>
      <c r="B31" s="12">
        <f>SUM(B32:B37)</f>
        <v>0</v>
      </c>
      <c r="C31" s="12">
        <f t="shared" ref="C31:H31" si="9">SUM(C32:C37)</f>
        <v>4</v>
      </c>
      <c r="D31" s="12">
        <f t="shared" si="9"/>
        <v>68.5</v>
      </c>
      <c r="E31" s="12">
        <f t="shared" si="9"/>
        <v>0</v>
      </c>
      <c r="F31" s="12">
        <f t="shared" si="9"/>
        <v>19</v>
      </c>
      <c r="G31" s="12">
        <f t="shared" si="9"/>
        <v>0</v>
      </c>
      <c r="H31" s="12">
        <f t="shared" si="9"/>
        <v>0</v>
      </c>
      <c r="I31" s="24">
        <f t="shared" si="8"/>
        <v>91.5</v>
      </c>
      <c r="J31" s="16">
        <f>SUM(J32:J37)</f>
        <v>0</v>
      </c>
      <c r="K31" s="24">
        <f>SUM(I31:J31)</f>
        <v>91.5</v>
      </c>
    </row>
    <row r="32" spans="1:11" ht="25.5" x14ac:dyDescent="0.2">
      <c r="A32" s="6" t="s">
        <v>14</v>
      </c>
      <c r="B32" s="13">
        <v>0</v>
      </c>
      <c r="C32" s="13">
        <v>4</v>
      </c>
      <c r="D32" s="13">
        <v>8</v>
      </c>
      <c r="E32" s="13">
        <v>0</v>
      </c>
      <c r="F32" s="13">
        <v>1</v>
      </c>
      <c r="G32" s="13">
        <v>0</v>
      </c>
      <c r="H32" s="13">
        <v>0</v>
      </c>
      <c r="I32" s="26">
        <f t="shared" si="8"/>
        <v>13</v>
      </c>
      <c r="J32" s="17">
        <v>0</v>
      </c>
      <c r="K32" s="26">
        <f t="shared" si="3"/>
        <v>13</v>
      </c>
    </row>
    <row r="33" spans="1:11" ht="14.25" x14ac:dyDescent="0.2">
      <c r="A33" s="6" t="s">
        <v>15</v>
      </c>
      <c r="B33" s="13">
        <v>0</v>
      </c>
      <c r="C33" s="13">
        <v>0</v>
      </c>
      <c r="D33" s="13">
        <v>18.5</v>
      </c>
      <c r="E33" s="13">
        <v>0</v>
      </c>
      <c r="F33" s="13">
        <v>13.5</v>
      </c>
      <c r="G33" s="13">
        <v>0</v>
      </c>
      <c r="H33" s="13">
        <v>0</v>
      </c>
      <c r="I33" s="26">
        <f t="shared" si="8"/>
        <v>32</v>
      </c>
      <c r="J33" s="17">
        <v>0</v>
      </c>
      <c r="K33" s="26">
        <f t="shared" si="3"/>
        <v>32</v>
      </c>
    </row>
    <row r="34" spans="1:11" ht="25.5" x14ac:dyDescent="0.2">
      <c r="A34" s="6" t="s">
        <v>16</v>
      </c>
      <c r="B34" s="13">
        <v>0</v>
      </c>
      <c r="C34" s="13">
        <v>0</v>
      </c>
      <c r="D34" s="13">
        <v>6</v>
      </c>
      <c r="E34" s="13">
        <v>0</v>
      </c>
      <c r="F34" s="13">
        <v>1.5</v>
      </c>
      <c r="G34" s="13">
        <v>0</v>
      </c>
      <c r="H34" s="13">
        <v>0</v>
      </c>
      <c r="I34" s="26">
        <f t="shared" si="8"/>
        <v>7.5</v>
      </c>
      <c r="J34" s="17">
        <v>0</v>
      </c>
      <c r="K34" s="26">
        <f t="shared" si="3"/>
        <v>7.5</v>
      </c>
    </row>
    <row r="35" spans="1:11" ht="14.25" x14ac:dyDescent="0.2">
      <c r="A35" s="6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20">
        <f t="shared" si="8"/>
        <v>0</v>
      </c>
      <c r="J35" s="21">
        <v>0</v>
      </c>
      <c r="K35" s="20">
        <f t="shared" si="3"/>
        <v>0</v>
      </c>
    </row>
    <row r="36" spans="1:11" ht="14.25" x14ac:dyDescent="0.2">
      <c r="A36" s="6" t="s">
        <v>18</v>
      </c>
      <c r="B36" s="13">
        <v>0</v>
      </c>
      <c r="C36" s="13">
        <v>0</v>
      </c>
      <c r="D36" s="13">
        <v>26</v>
      </c>
      <c r="E36" s="13">
        <v>0</v>
      </c>
      <c r="F36" s="13">
        <v>2</v>
      </c>
      <c r="G36" s="13">
        <v>0</v>
      </c>
      <c r="H36" s="13">
        <v>0</v>
      </c>
      <c r="I36" s="26">
        <f t="shared" si="8"/>
        <v>28</v>
      </c>
      <c r="J36" s="17">
        <v>0</v>
      </c>
      <c r="K36" s="26">
        <f t="shared" si="3"/>
        <v>28</v>
      </c>
    </row>
    <row r="37" spans="1:11" ht="14.25" x14ac:dyDescent="0.2">
      <c r="A37" s="7" t="s">
        <v>19</v>
      </c>
      <c r="B37" s="14">
        <v>0</v>
      </c>
      <c r="C37" s="14">
        <v>0</v>
      </c>
      <c r="D37" s="14">
        <v>10</v>
      </c>
      <c r="E37" s="14">
        <v>0</v>
      </c>
      <c r="F37" s="14">
        <v>1</v>
      </c>
      <c r="G37" s="14">
        <v>0</v>
      </c>
      <c r="H37" s="14">
        <v>0</v>
      </c>
      <c r="I37" s="27">
        <f t="shared" si="8"/>
        <v>11</v>
      </c>
      <c r="J37" s="18">
        <v>0</v>
      </c>
      <c r="K37" s="27">
        <f t="shared" si="3"/>
        <v>11</v>
      </c>
    </row>
    <row r="38" spans="1:11" ht="14.25" x14ac:dyDescent="0.2">
      <c r="A38" s="1" t="s">
        <v>20</v>
      </c>
      <c r="B38" s="12">
        <v>0</v>
      </c>
      <c r="C38" s="12">
        <v>0</v>
      </c>
      <c r="D38" s="12">
        <v>9</v>
      </c>
      <c r="E38" s="12">
        <v>0</v>
      </c>
      <c r="F38" s="12">
        <v>1.55</v>
      </c>
      <c r="G38" s="12">
        <v>0</v>
      </c>
      <c r="H38" s="12">
        <v>0</v>
      </c>
      <c r="I38" s="24">
        <f t="shared" si="8"/>
        <v>10.55</v>
      </c>
      <c r="J38" s="16">
        <v>0</v>
      </c>
      <c r="K38" s="24">
        <f>SUM(I38:J38)</f>
        <v>10.55</v>
      </c>
    </row>
    <row r="39" spans="1:11" ht="14.25" x14ac:dyDescent="0.2">
      <c r="A39" s="1" t="s">
        <v>21</v>
      </c>
      <c r="B39" s="12">
        <v>40</v>
      </c>
      <c r="C39" s="12">
        <v>6.25</v>
      </c>
      <c r="D39" s="12">
        <f>28+19</f>
        <v>47</v>
      </c>
      <c r="E39" s="12">
        <v>0</v>
      </c>
      <c r="F39" s="12">
        <f>113.72+0.5</f>
        <v>114.22</v>
      </c>
      <c r="G39" s="12">
        <v>0</v>
      </c>
      <c r="H39" s="12">
        <v>0</v>
      </c>
      <c r="I39" s="24">
        <f t="shared" si="8"/>
        <v>207.47</v>
      </c>
      <c r="J39" s="16">
        <v>0</v>
      </c>
      <c r="K39" s="24">
        <f>SUM(I39:J39)</f>
        <v>207.47</v>
      </c>
    </row>
    <row r="40" spans="1:11" ht="28.5" x14ac:dyDescent="0.2">
      <c r="A40" s="1" t="s">
        <v>22</v>
      </c>
      <c r="B40" s="12">
        <v>0</v>
      </c>
      <c r="C40" s="12">
        <v>1.9</v>
      </c>
      <c r="D40" s="12">
        <v>32</v>
      </c>
      <c r="E40" s="12">
        <v>0</v>
      </c>
      <c r="F40" s="12">
        <v>4</v>
      </c>
      <c r="G40" s="12">
        <v>0</v>
      </c>
      <c r="H40" s="12">
        <v>0</v>
      </c>
      <c r="I40" s="24">
        <f t="shared" si="8"/>
        <v>37.9</v>
      </c>
      <c r="J40" s="16">
        <v>0</v>
      </c>
      <c r="K40" s="24">
        <f>SUM(I40:J40)</f>
        <v>37.9</v>
      </c>
    </row>
    <row r="41" spans="1:11" thickBot="1" x14ac:dyDescent="0.25">
      <c r="A41" s="1" t="s">
        <v>23</v>
      </c>
      <c r="B41" s="12">
        <v>2.5</v>
      </c>
      <c r="C41" s="12">
        <v>1.9</v>
      </c>
      <c r="D41" s="12">
        <v>12</v>
      </c>
      <c r="E41" s="12">
        <v>0</v>
      </c>
      <c r="F41" s="12">
        <v>23.07</v>
      </c>
      <c r="G41" s="12">
        <v>0</v>
      </c>
      <c r="H41" s="12">
        <v>0</v>
      </c>
      <c r="I41" s="24">
        <f t="shared" si="8"/>
        <v>39.47</v>
      </c>
      <c r="J41" s="25">
        <v>2.5</v>
      </c>
      <c r="K41" s="24">
        <f>SUM(I41:J41)</f>
        <v>41.97</v>
      </c>
    </row>
    <row r="42" spans="1:11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mergeCells count="5">
    <mergeCell ref="A1:K1"/>
    <mergeCell ref="A2:K2"/>
    <mergeCell ref="A3:K3"/>
    <mergeCell ref="A4:K4"/>
    <mergeCell ref="A42:K42"/>
  </mergeCells>
  <printOptions horizontalCentered="1"/>
  <pageMargins left="0.5" right="0.5" top="0.5" bottom="0.5" header="0.3" footer="0.3"/>
  <pageSetup scale="73" orientation="portrait" r:id="rId1"/>
  <ignoredErrors>
    <ignoredError sqref="K6:K7 K18:K31 K8:K17 I32:I41 K32:K41 D39:F39" unlockedFormula="1"/>
    <ignoredError sqref="B18:H31 B6:H7 J18:J31 J6:J7" formulaRange="1" unlockedFormula="1"/>
    <ignoredError sqref="B17 J8:J16 B8:C8 E8 G8:H8 B9:E9 G9:H9 B10:E10 G10:H10 B11:C11 E11 G11:H11 B12:E12 G12:H12 B13:C13 E13 G13:H13 D14:E14 H14 B15 E15 G15:H15 B16 D16:E16 G16:H16 G17:H17" formulaRange="1"/>
    <ignoredError sqref="I6:I7 I18:I31 I8:I1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NNI by PCA</vt:lpstr>
      <vt:lpstr>'NNI by PCA'!Print_Area</vt:lpstr>
      <vt:lpstr>'NNI by PCA'!Print_Titles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2018-02-20T18:41:50Z</dcterms:created>
  <dcterms:modified xsi:type="dcterms:W3CDTF">2019-03-15T23:13:46Z</dcterms:modified>
</cp:coreProperties>
</file>