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DE481CBE-D4AA-4716-B087-4CEA81889CBE}" xr6:coauthVersionLast="45" xr6:coauthVersionMax="45" xr10:uidLastSave="{00000000-0000-0000-0000-000000000000}"/>
  <bookViews>
    <workbookView xWindow="6150" yWindow="480" windowWidth="25170" windowHeight="14640" xr2:uid="{F50517FC-3F36-4093-8EEE-AEBD21D61A23}"/>
  </bookViews>
  <sheets>
    <sheet name="HRD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E17" i="1"/>
  <c r="F17" i="1" s="1"/>
  <c r="D16" i="1"/>
  <c r="E16" i="1" s="1"/>
  <c r="C16" i="1"/>
  <c r="B16" i="1"/>
  <c r="E15" i="1"/>
  <c r="F15" i="1" s="1"/>
  <c r="F14" i="1"/>
  <c r="E14" i="1"/>
  <c r="E13" i="1"/>
  <c r="F13" i="1" s="1"/>
  <c r="F12" i="1"/>
  <c r="E12" i="1"/>
  <c r="D11" i="1"/>
  <c r="E11" i="1" s="1"/>
  <c r="C11" i="1"/>
  <c r="B11" i="1"/>
  <c r="E10" i="1"/>
  <c r="F10" i="1" s="1"/>
  <c r="E9" i="1"/>
  <c r="F9" i="1" s="1"/>
  <c r="E8" i="1"/>
  <c r="F8" i="1" s="1"/>
  <c r="D6" i="1"/>
  <c r="E6" i="1" s="1"/>
  <c r="C6" i="1"/>
  <c r="C5" i="1" s="1"/>
  <c r="B6" i="1"/>
  <c r="F6" i="1" s="1"/>
  <c r="D5" i="1"/>
  <c r="E5" i="1" s="1"/>
  <c r="B5" i="1"/>
  <c r="F5" i="1" s="1"/>
  <c r="F11" i="1" l="1"/>
  <c r="F16" i="1"/>
</calcChain>
</file>

<file path=xl/sharedStrings.xml><?xml version="1.0" encoding="utf-8"?>
<sst xmlns="http://schemas.openxmlformats.org/spreadsheetml/2006/main" count="27" uniqueCount="26">
  <si>
    <t>(Dollars in Millions)</t>
  </si>
  <si>
    <t>Amount</t>
  </si>
  <si>
    <t>Percent</t>
  </si>
  <si>
    <t>Total</t>
  </si>
  <si>
    <t>FY 2019
Actual</t>
  </si>
  <si>
    <t>FY 2020
(TBD)</t>
  </si>
  <si>
    <t>FY 2021
Request</t>
  </si>
  <si>
    <t>Change over
FY 2019 Actual</t>
  </si>
  <si>
    <t>Learning and Learning Environments</t>
  </si>
  <si>
    <t xml:space="preserve">STEM Professional Workforce </t>
  </si>
  <si>
    <t>IUSE: Hispanic Serving Institutions (HSI) Program</t>
  </si>
  <si>
    <t>HRD Funding</t>
  </si>
  <si>
    <r>
      <t>ADVANCE</t>
    </r>
    <r>
      <rPr>
        <vertAlign val="superscript"/>
        <sz val="10"/>
        <rFont val="Arial"/>
        <family val="2"/>
      </rPr>
      <t>1</t>
    </r>
  </si>
  <si>
    <t>[18.00]</t>
  </si>
  <si>
    <t>N/A</t>
  </si>
  <si>
    <t>Alliances for Graduate Education and the
   Professoriate (AGEP)</t>
  </si>
  <si>
    <t>Historically Black Colleges and Universities
   Undergraduate Program (HBCU-UP)</t>
  </si>
  <si>
    <t>Tribal Colleges and Universities Program (TCUP)</t>
  </si>
  <si>
    <t>Broadening Participation &amp; Institutional Capacity</t>
  </si>
  <si>
    <t>EHR Core Research (ECR): Broadening
   Participation and Institutional Capacity in STEM</t>
  </si>
  <si>
    <r>
      <t>Big Idea: NSF INCLUDES</t>
    </r>
    <r>
      <rPr>
        <vertAlign val="superscript"/>
        <sz val="10"/>
        <rFont val="Arial"/>
        <family val="2"/>
      </rPr>
      <t>2</t>
    </r>
  </si>
  <si>
    <t>Louis Stokes Alliances for Minority Participation
   (LSAMP)</t>
  </si>
  <si>
    <t>Centers for Research Excellence in Science and
   Technology (CREST)</t>
  </si>
  <si>
    <t>Excellence Awards in Science and Engineering
   (EASE)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</si>
  <si>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Total FY 2019 Actual funding for ADVANCE is $18.0 million with $16.47 million contributed from the R&amp;RA account. In FY 2021, all funding for ADVANCE resides in the EHR account.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</si>
  <si>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Total FY 2019 Actual funding for NSF INCLUDES is $20.20 million with $200,000 contributed from the R&amp;RA account. In FY 2021, all funding for NSF INCLUDES resides in the EHR account.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</si>
</sst>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 vertical="top"/>
    </xf>
    <xf numFmtId="166" fontId="2" fillId="2" borderId="0" xfId="0" applyNumberFormat="1" applyFont="1" applyFill="1" applyAlignment="1" applyProtection="1">
      <alignment horizontal="right"/>
      <protection locked="0"/>
    </xf>
    <xf numFmtId="16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 applyProtection="1">
      <alignment horizontal="right" vertical="top"/>
      <protection locked="0"/>
    </xf>
    <xf numFmtId="166" fontId="2" fillId="2" borderId="0" xfId="0" applyNumberFormat="1" applyFont="1" applyFill="1" applyAlignment="1">
      <alignment horizontal="right" vertical="top"/>
    </xf>
    <xf numFmtId="0" fontId="1" fillId="2" borderId="4" xfId="0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164" fontId="1" fillId="2" borderId="4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0" xfId="0" applyFont="1" applyFill="1" applyProtection="1">
      <protection locked="0"/>
    </xf>
    <xf numFmtId="166" fontId="1" fillId="2" borderId="0" xfId="0" applyNumberFormat="1" applyFont="1" applyFill="1" applyAlignment="1" applyProtection="1">
      <alignment horizontal="right"/>
      <protection locked="0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166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top" wrapText="1" indent="1"/>
    </xf>
    <xf numFmtId="0" fontId="0" fillId="2" borderId="0" xfId="0" applyFill="1"/>
    <xf numFmtId="0" fontId="5" fillId="2" borderId="0" xfId="0" applyFont="1" applyFill="1" applyAlignment="1">
      <alignment horizontal="left" wrapText="1" inden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</cellXfs>
  <cellStyles count="3">
    <cellStyle name="Normal" xfId="0" builtinId="0"/>
    <cellStyle name="Normal 2" xfId="1" xr:uid="{98E525E0-C4C8-4C8F-B0C5-285140599F95}"/>
    <cellStyle name="Percent 2" xfId="2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F20"/>
  <sheetViews>
    <sheetView showGridLines="0" tabSelected="1" workbookViewId="0">
      <selection activeCell="G23" sqref="G23"/>
    </sheetView>
  </sheetViews>
  <sheetFormatPr defaultColWidth="9.140625" defaultRowHeight="15" x14ac:dyDescent="0.25"/>
  <cols>
    <col min="1" max="1" width="43.28515625" style="29" bestFit="1" customWidth="1"/>
    <col min="2" max="16384" width="9.140625" style="29"/>
  </cols>
  <sheetData>
    <row r="1" spans="1:6" x14ac:dyDescent="0.25">
      <c r="A1" s="1" t="s">
        <v>11</v>
      </c>
      <c r="B1" s="1"/>
      <c r="C1" s="1"/>
      <c r="D1" s="1"/>
      <c r="E1" s="1"/>
      <c r="F1" s="1"/>
    </row>
    <row r="2" spans="1:6" ht="15.75" thickBot="1" x14ac:dyDescent="0.3">
      <c r="A2" s="2" t="s">
        <v>0</v>
      </c>
      <c r="B2" s="2"/>
      <c r="C2" s="2"/>
      <c r="D2" s="2"/>
      <c r="E2" s="2"/>
      <c r="F2" s="2"/>
    </row>
    <row r="3" spans="1:6" ht="29.1" customHeight="1" x14ac:dyDescent="0.25">
      <c r="A3" s="3"/>
      <c r="B3" s="4" t="s">
        <v>4</v>
      </c>
      <c r="C3" s="4" t="s">
        <v>5</v>
      </c>
      <c r="D3" s="4" t="s">
        <v>6</v>
      </c>
      <c r="E3" s="5" t="s">
        <v>7</v>
      </c>
      <c r="F3" s="6"/>
    </row>
    <row r="4" spans="1:6" ht="14.1" customHeight="1" x14ac:dyDescent="0.25">
      <c r="A4" s="7"/>
      <c r="B4" s="8"/>
      <c r="C4" s="8"/>
      <c r="D4" s="8"/>
      <c r="E4" s="9" t="s">
        <v>1</v>
      </c>
      <c r="F4" s="9" t="s">
        <v>2</v>
      </c>
    </row>
    <row r="5" spans="1:6" x14ac:dyDescent="0.25">
      <c r="A5" s="16" t="s">
        <v>3</v>
      </c>
      <c r="B5" s="17">
        <f>SUM(B6,B11,B16)</f>
        <v>188.11999999999998</v>
      </c>
      <c r="C5" s="17">
        <f>SUM(C6,C11,C16)</f>
        <v>0</v>
      </c>
      <c r="D5" s="17">
        <f>SUM(D6,D11,D16)</f>
        <v>188.77999999999997</v>
      </c>
      <c r="E5" s="18">
        <f t="shared" ref="E5:E18" si="0">D5-B5</f>
        <v>0.65999999999999659</v>
      </c>
      <c r="F5" s="19">
        <f t="shared" ref="F5:F18" si="1">IF(B5=0,"N/A",E5/B5)</f>
        <v>3.508398894322755E-3</v>
      </c>
    </row>
    <row r="6" spans="1:6" x14ac:dyDescent="0.25">
      <c r="A6" s="20" t="s">
        <v>8</v>
      </c>
      <c r="B6" s="21">
        <f>SUM(B7:B10)+1.53</f>
        <v>59.54</v>
      </c>
      <c r="C6" s="21">
        <f>SUM(C7:C10)</f>
        <v>0</v>
      </c>
      <c r="D6" s="21">
        <f>SUM(D7:D10)</f>
        <v>67.86999999999999</v>
      </c>
      <c r="E6" s="22">
        <f t="shared" si="0"/>
        <v>8.3299999999999912</v>
      </c>
      <c r="F6" s="23">
        <f t="shared" si="1"/>
        <v>0.13990594558280134</v>
      </c>
    </row>
    <row r="7" spans="1:6" x14ac:dyDescent="0.25">
      <c r="A7" s="30" t="s">
        <v>12</v>
      </c>
      <c r="B7" s="11" t="s">
        <v>13</v>
      </c>
      <c r="C7" s="11">
        <v>0</v>
      </c>
      <c r="D7" s="11">
        <v>17.03</v>
      </c>
      <c r="E7" s="12" t="s">
        <v>14</v>
      </c>
      <c r="F7" s="13" t="s">
        <v>14</v>
      </c>
    </row>
    <row r="8" spans="1:6" ht="25.5" x14ac:dyDescent="0.25">
      <c r="A8" s="27" t="s">
        <v>15</v>
      </c>
      <c r="B8" s="14">
        <v>7.99</v>
      </c>
      <c r="C8" s="14">
        <v>0</v>
      </c>
      <c r="D8" s="14">
        <v>7.13</v>
      </c>
      <c r="E8" s="15">
        <f t="shared" si="0"/>
        <v>-0.86000000000000032</v>
      </c>
      <c r="F8" s="10">
        <f t="shared" si="1"/>
        <v>-0.10763454317897375</v>
      </c>
    </row>
    <row r="9" spans="1:6" ht="15" customHeight="1" x14ac:dyDescent="0.25">
      <c r="A9" s="27" t="s">
        <v>16</v>
      </c>
      <c r="B9" s="14">
        <v>35.01</v>
      </c>
      <c r="C9" s="14">
        <v>0</v>
      </c>
      <c r="D9" s="14">
        <v>31.22</v>
      </c>
      <c r="E9" s="15">
        <f t="shared" si="0"/>
        <v>-3.7899999999999991</v>
      </c>
      <c r="F9" s="10">
        <f t="shared" si="1"/>
        <v>-0.10825478434732931</v>
      </c>
    </row>
    <row r="10" spans="1:6" x14ac:dyDescent="0.25">
      <c r="A10" s="27" t="s">
        <v>17</v>
      </c>
      <c r="B10" s="11">
        <v>15.01</v>
      </c>
      <c r="C10" s="11">
        <v>0</v>
      </c>
      <c r="D10" s="11">
        <v>12.49</v>
      </c>
      <c r="E10" s="12">
        <f t="shared" si="0"/>
        <v>-2.5199999999999996</v>
      </c>
      <c r="F10" s="13">
        <f t="shared" si="1"/>
        <v>-0.16788807461692204</v>
      </c>
    </row>
    <row r="11" spans="1:6" ht="14.1" customHeight="1" x14ac:dyDescent="0.25">
      <c r="A11" s="20" t="s">
        <v>18</v>
      </c>
      <c r="B11" s="21">
        <f>SUM(B12:B15)</f>
        <v>98.949999999999989</v>
      </c>
      <c r="C11" s="21">
        <f>SUM(C12:C15)</f>
        <v>0</v>
      </c>
      <c r="D11" s="21">
        <f>SUM(D12:D15)</f>
        <v>95.72</v>
      </c>
      <c r="E11" s="22">
        <f t="shared" si="0"/>
        <v>-3.2299999999999898</v>
      </c>
      <c r="F11" s="23">
        <f t="shared" si="1"/>
        <v>-3.2642748863062052E-2</v>
      </c>
    </row>
    <row r="12" spans="1:6" ht="27" customHeight="1" x14ac:dyDescent="0.25">
      <c r="A12" s="27" t="s">
        <v>19</v>
      </c>
      <c r="B12" s="14">
        <v>12.92</v>
      </c>
      <c r="C12" s="14">
        <v>0</v>
      </c>
      <c r="D12" s="14">
        <v>28.54</v>
      </c>
      <c r="E12" s="15">
        <f t="shared" si="0"/>
        <v>15.62</v>
      </c>
      <c r="F12" s="10">
        <f t="shared" si="1"/>
        <v>1.2089783281733746</v>
      </c>
    </row>
    <row r="13" spans="1:6" ht="14.1" customHeight="1" x14ac:dyDescent="0.25">
      <c r="A13" s="30" t="s">
        <v>10</v>
      </c>
      <c r="B13" s="11">
        <v>20.010000000000002</v>
      </c>
      <c r="C13" s="11">
        <v>0</v>
      </c>
      <c r="D13" s="11">
        <v>4.7300000000000004</v>
      </c>
      <c r="E13" s="12">
        <f t="shared" si="0"/>
        <v>-15.280000000000001</v>
      </c>
      <c r="F13" s="13">
        <f t="shared" si="1"/>
        <v>-0.76361819090454774</v>
      </c>
    </row>
    <row r="14" spans="1:6" x14ac:dyDescent="0.25">
      <c r="A14" s="30" t="s">
        <v>20</v>
      </c>
      <c r="B14" s="11">
        <v>20.010000000000002</v>
      </c>
      <c r="C14" s="11">
        <v>0</v>
      </c>
      <c r="D14" s="11">
        <v>18.920000000000002</v>
      </c>
      <c r="E14" s="12">
        <f t="shared" si="0"/>
        <v>-1.0899999999999999</v>
      </c>
      <c r="F14" s="13">
        <f t="shared" si="1"/>
        <v>-5.4472763618190895E-2</v>
      </c>
    </row>
    <row r="15" spans="1:6" ht="29.1" customHeight="1" x14ac:dyDescent="0.25">
      <c r="A15" s="27" t="s">
        <v>21</v>
      </c>
      <c r="B15" s="14">
        <v>46.01</v>
      </c>
      <c r="C15" s="14">
        <v>0</v>
      </c>
      <c r="D15" s="14">
        <v>43.53</v>
      </c>
      <c r="E15" s="15">
        <f t="shared" si="0"/>
        <v>-2.4799999999999969</v>
      </c>
      <c r="F15" s="10">
        <f t="shared" si="1"/>
        <v>-5.3901325798739338E-2</v>
      </c>
    </row>
    <row r="16" spans="1:6" x14ac:dyDescent="0.25">
      <c r="A16" s="20" t="s">
        <v>9</v>
      </c>
      <c r="B16" s="21">
        <f>SUM(B17:B18)</f>
        <v>29.63</v>
      </c>
      <c r="C16" s="21">
        <f>SUM(C17:C18)</f>
        <v>0</v>
      </c>
      <c r="D16" s="21">
        <f>SUM(D17:D18)</f>
        <v>25.19</v>
      </c>
      <c r="E16" s="22">
        <f t="shared" si="0"/>
        <v>-4.4399999999999977</v>
      </c>
      <c r="F16" s="23">
        <f t="shared" si="1"/>
        <v>-0.1498481268984137</v>
      </c>
    </row>
    <row r="17" spans="1:6" ht="25.5" x14ac:dyDescent="0.25">
      <c r="A17" s="27" t="s">
        <v>22</v>
      </c>
      <c r="B17" s="14">
        <v>24</v>
      </c>
      <c r="C17" s="14">
        <v>0</v>
      </c>
      <c r="D17" s="14">
        <v>21.41</v>
      </c>
      <c r="E17" s="15">
        <f t="shared" si="0"/>
        <v>-2.59</v>
      </c>
      <c r="F17" s="10">
        <f t="shared" si="1"/>
        <v>-0.10791666666666666</v>
      </c>
    </row>
    <row r="18" spans="1:6" ht="26.25" thickBot="1" x14ac:dyDescent="0.3">
      <c r="A18" s="28" t="s">
        <v>23</v>
      </c>
      <c r="B18" s="24">
        <v>5.63</v>
      </c>
      <c r="C18" s="24">
        <v>0</v>
      </c>
      <c r="D18" s="24">
        <v>3.78</v>
      </c>
      <c r="E18" s="25">
        <f t="shared" si="0"/>
        <v>-1.85</v>
      </c>
      <c r="F18" s="26">
        <f t="shared" si="1"/>
        <v>-0.32859680284191833</v>
      </c>
    </row>
    <row r="19" spans="1:6" ht="27" customHeight="1" x14ac:dyDescent="0.25">
      <c r="A19" s="31" t="s">
        <v>24</v>
      </c>
      <c r="B19" s="32"/>
      <c r="C19" s="32"/>
      <c r="D19" s="32"/>
      <c r="E19" s="32"/>
      <c r="F19" s="32"/>
    </row>
    <row r="20" spans="1:6" ht="27" customHeight="1" x14ac:dyDescent="0.25">
      <c r="A20" s="31" t="s">
        <v>25</v>
      </c>
      <c r="B20" s="32"/>
      <c r="C20" s="32"/>
      <c r="D20" s="32"/>
      <c r="E20" s="32"/>
      <c r="F20" s="32"/>
    </row>
  </sheetData>
  <mergeCells count="8">
    <mergeCell ref="A19:F19"/>
    <mergeCell ref="A20:F20"/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ignoredErrors>
    <ignoredError sqref="B5: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HRD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2020-02-07T14:49:01Z</dcterms:created>
  <dcterms:modified xsi:type="dcterms:W3CDTF">2020-02-07T16:00:46Z</dcterms:modified>
</cp:coreProperties>
</file>