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9B082AD-11F2-470A-B01D-7DB10B0CA6A5}" xr6:coauthVersionLast="45" xr6:coauthVersionMax="45" xr10:uidLastSave="{00000000-0000-0000-0000-000000000000}"/>
  <bookViews>
    <workbookView xWindow="-110" yWindow="-110" windowWidth="19420" windowHeight="10420" xr2:uid="{81D7F6A9-3B59-4417-A8EB-78C18BC393CF}"/>
  </bookViews>
  <sheets>
    <sheet name="AOAM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C12" i="1"/>
  <c r="B12" i="1"/>
  <c r="F12" i="1" s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<sst xmlns="http://schemas.openxmlformats.org/spreadsheetml/2006/main" count="18" uniqueCount="18">
  <si>
    <t>Agency Operations and Award Management Funding Summary</t>
  </si>
  <si>
    <t>(Dollars in Millions)</t>
  </si>
  <si>
    <t>FY 2019
Actual</t>
  </si>
  <si>
    <t>FY 2020
(TBD)</t>
  </si>
  <si>
    <t>FY 2021 Request</t>
  </si>
  <si>
    <t>Amount</t>
  </si>
  <si>
    <t>Percent</t>
  </si>
  <si>
    <r>
      <t>Personnel Compensation &amp; Benefits (PC&amp;B)</t>
    </r>
    <r>
      <rPr>
        <vertAlign val="superscript"/>
        <sz val="10"/>
        <rFont val="Arial"/>
        <family val="2"/>
      </rPr>
      <t>1</t>
    </r>
  </si>
  <si>
    <t>Management of Human Capital</t>
  </si>
  <si>
    <t>Travel</t>
  </si>
  <si>
    <t>Information Technology</t>
  </si>
  <si>
    <r>
      <t>Space Rental</t>
    </r>
    <r>
      <rPr>
        <vertAlign val="superscript"/>
        <sz val="10"/>
        <rFont val="Arial"/>
        <family val="2"/>
      </rPr>
      <t>2</t>
    </r>
  </si>
  <si>
    <t>Operating Expenses</t>
  </si>
  <si>
    <t>Building &amp; Administrative Services</t>
  </si>
  <si>
    <t>Total</t>
  </si>
  <si>
    <r>
      <t>1</t>
    </r>
    <r>
      <rPr>
        <sz val="9"/>
        <rFont val="Arial"/>
        <family val="2"/>
      </rPr>
      <t xml:space="preserve"> PC&amp;B levels reflect direct appropriated funds only. In FY 2019, $6.34 million in Administrative Cost Recoveries (ACRs) were received bringing the total PC&amp;B obligation to $239.62 million. ACRs of $5.18 million are estimated for FY 2021 to meet the total PC&amp;B requirement of $253.41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million.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</si>
  <si>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Funding levels for Space Rental in the FY 2019 Actual column reflect actual obligations after adjustments.  Adjustments include -$11.17 million for FY 2019 rental costs funded in FY 2018 and +$3.29 million for FY 2020 rental costs funded in FY 2019.  For more information see the Space Rental narrative in this chapter.</t>
    </r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</si>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</sst>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49" fontId="3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8" fontId="3" fillId="0" borderId="0" xfId="1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/>
    <xf numFmtId="49" fontId="3" fillId="0" borderId="3" xfId="0" applyNumberFormat="1" applyFont="1" applyBorder="1"/>
    <xf numFmtId="4" fontId="3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vertical="center"/>
    </xf>
    <xf numFmtId="168" fontId="3" fillId="0" borderId="3" xfId="1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165" fontId="6" fillId="0" borderId="1" xfId="0" applyNumberFormat="1" applyFont="1" applyBorder="1"/>
    <xf numFmtId="165" fontId="2" fillId="0" borderId="1" xfId="0" applyNumberFormat="1" applyFont="1" applyBorder="1"/>
    <xf numFmtId="168" fontId="2" fillId="0" borderId="1" xfId="1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9A01-7963-4643-88D0-FCF0E596B76A}">
  <dimension ref="A1:F15"/>
  <sheetViews>
    <sheetView showGridLines="0" tabSelected="1" zoomScale="98" workbookViewId="0">
      <selection sqref="A1:F1"/>
    </sheetView>
  </sheetViews>
  <sheetFormatPr defaultRowHeight="14.5" x14ac:dyDescent="0.35"/>
  <cols>
    <col min="1" max="1" width="38.7265625" customWidth="1"/>
    <col min="2" max="6" width="8.54296875" customWidth="1"/>
  </cols>
  <sheetData>
    <row r="1" spans="1:6" x14ac:dyDescent="0.35">
      <c r="A1" s="27" t="s">
        <v>0</v>
      </c>
      <c r="B1" s="27"/>
      <c r="C1" s="27"/>
      <c r="D1" s="27"/>
      <c r="E1" s="27"/>
      <c r="F1" s="27"/>
    </row>
    <row r="2" spans="1:6" ht="15" thickBot="1" x14ac:dyDescent="0.4">
      <c r="A2" s="28" t="s">
        <v>1</v>
      </c>
      <c r="B2" s="28"/>
      <c r="C2" s="28"/>
      <c r="D2" s="28"/>
      <c r="E2" s="28"/>
      <c r="F2" s="28"/>
    </row>
    <row r="3" spans="1:6" ht="27" customHeight="1" x14ac:dyDescent="0.35">
      <c r="A3" s="1"/>
      <c r="B3" s="29" t="s">
        <v>2</v>
      </c>
      <c r="C3" s="29" t="s">
        <v>3</v>
      </c>
      <c r="D3" s="31" t="s">
        <v>4</v>
      </c>
      <c r="E3" s="33" t="s">
        <v>17</v>
      </c>
      <c r="F3" s="34"/>
    </row>
    <row r="4" spans="1:6" x14ac:dyDescent="0.35">
      <c r="A4" s="2"/>
      <c r="B4" s="30"/>
      <c r="C4" s="30"/>
      <c r="D4" s="32"/>
      <c r="E4" s="3" t="s">
        <v>5</v>
      </c>
      <c r="F4" s="3" t="s">
        <v>6</v>
      </c>
    </row>
    <row r="5" spans="1:6" ht="15" customHeight="1" x14ac:dyDescent="0.35">
      <c r="A5" s="4" t="s">
        <v>7</v>
      </c>
      <c r="B5" s="5">
        <v>233.28800000000001</v>
      </c>
      <c r="C5" s="6">
        <v>0</v>
      </c>
      <c r="D5" s="5">
        <v>248.232</v>
      </c>
      <c r="E5" s="5">
        <f>D5-B5</f>
        <v>14.943999999999988</v>
      </c>
      <c r="F5" s="7">
        <f>IF(B5=0,"N/A",E5/B5)</f>
        <v>6.4058159871060616E-2</v>
      </c>
    </row>
    <row r="6" spans="1:6" ht="15" customHeight="1" x14ac:dyDescent="0.35">
      <c r="A6" s="8" t="s">
        <v>8</v>
      </c>
      <c r="B6" s="9">
        <v>11.957000000000001</v>
      </c>
      <c r="C6" s="10">
        <v>0</v>
      </c>
      <c r="D6" s="9">
        <v>8.0739999999999998</v>
      </c>
      <c r="E6" s="11">
        <f t="shared" ref="E6:E12" si="0">D6-B6</f>
        <v>-3.8830000000000009</v>
      </c>
      <c r="F6" s="12">
        <f t="shared" ref="F6:F12" si="1">IF(B6=0,"N/A",E6/B6)</f>
        <v>-0.32474701011959528</v>
      </c>
    </row>
    <row r="7" spans="1:6" ht="15" customHeight="1" x14ac:dyDescent="0.35">
      <c r="A7" s="8" t="s">
        <v>9</v>
      </c>
      <c r="B7" s="13">
        <v>5.5019999999999998</v>
      </c>
      <c r="C7" s="10">
        <v>0</v>
      </c>
      <c r="D7" s="13">
        <v>5.157</v>
      </c>
      <c r="E7" s="11">
        <f t="shared" si="0"/>
        <v>-0.34499999999999975</v>
      </c>
      <c r="F7" s="12">
        <f t="shared" si="1"/>
        <v>-6.2704471101417622E-2</v>
      </c>
    </row>
    <row r="8" spans="1:6" ht="15" customHeight="1" x14ac:dyDescent="0.35">
      <c r="A8" s="14" t="s">
        <v>10</v>
      </c>
      <c r="B8" s="13">
        <v>25.89</v>
      </c>
      <c r="C8" s="10">
        <v>0</v>
      </c>
      <c r="D8" s="13">
        <v>22.982000000000003</v>
      </c>
      <c r="E8" s="13">
        <f t="shared" si="0"/>
        <v>-2.9079999999999977</v>
      </c>
      <c r="F8" s="12">
        <f t="shared" si="1"/>
        <v>-0.1123213595983004</v>
      </c>
    </row>
    <row r="9" spans="1:6" ht="15" customHeight="1" x14ac:dyDescent="0.35">
      <c r="A9" s="14" t="s">
        <v>11</v>
      </c>
      <c r="B9" s="13">
        <v>23.87</v>
      </c>
      <c r="C9" s="10">
        <v>0</v>
      </c>
      <c r="D9" s="13">
        <v>32.661999999999999</v>
      </c>
      <c r="E9" s="13">
        <f t="shared" si="0"/>
        <v>8.791999999999998</v>
      </c>
      <c r="F9" s="12">
        <f t="shared" si="1"/>
        <v>0.36832844574780049</v>
      </c>
    </row>
    <row r="10" spans="1:6" ht="15" customHeight="1" x14ac:dyDescent="0.35">
      <c r="A10" s="8" t="s">
        <v>12</v>
      </c>
      <c r="B10" s="13">
        <v>17.288</v>
      </c>
      <c r="C10" s="10">
        <v>0</v>
      </c>
      <c r="D10" s="13">
        <v>16.056999999999999</v>
      </c>
      <c r="E10" s="13">
        <f t="shared" si="0"/>
        <v>-1.2310000000000016</v>
      </c>
      <c r="F10" s="12">
        <f t="shared" si="1"/>
        <v>-7.1205460434983894E-2</v>
      </c>
    </row>
    <row r="11" spans="1:6" ht="15" customHeight="1" x14ac:dyDescent="0.35">
      <c r="A11" s="15" t="s">
        <v>13</v>
      </c>
      <c r="B11" s="16">
        <v>14.896000000000001</v>
      </c>
      <c r="C11" s="17">
        <v>0</v>
      </c>
      <c r="D11" s="16">
        <v>12.477</v>
      </c>
      <c r="E11" s="18">
        <f t="shared" si="0"/>
        <v>-2.4190000000000005</v>
      </c>
      <c r="F11" s="19">
        <f t="shared" si="1"/>
        <v>-0.16239258861439315</v>
      </c>
    </row>
    <row r="12" spans="1:6" ht="15" customHeight="1" thickBot="1" x14ac:dyDescent="0.4">
      <c r="A12" s="20" t="s">
        <v>14</v>
      </c>
      <c r="B12" s="21">
        <f>SUM(B5:B11)</f>
        <v>332.69100000000003</v>
      </c>
      <c r="C12" s="22">
        <f>SUM(C5:C11)</f>
        <v>0</v>
      </c>
      <c r="D12" s="21">
        <f>SUM(D5:D11)</f>
        <v>345.64099999999996</v>
      </c>
      <c r="E12" s="23">
        <f t="shared" si="0"/>
        <v>12.949999999999932</v>
      </c>
      <c r="F12" s="24">
        <f t="shared" si="1"/>
        <v>3.8925008491362649E-2</v>
      </c>
    </row>
    <row r="13" spans="1:6" ht="40" customHeight="1" x14ac:dyDescent="0.35">
      <c r="A13" s="25" t="s">
        <v>15</v>
      </c>
      <c r="B13" s="25"/>
      <c r="C13" s="25"/>
      <c r="D13" s="25"/>
      <c r="E13" s="25"/>
      <c r="F13" s="25"/>
    </row>
    <row r="14" spans="1:6" ht="40" customHeight="1" x14ac:dyDescent="0.35">
      <c r="A14" s="26" t="s">
        <v>16</v>
      </c>
      <c r="B14" s="26"/>
      <c r="C14" s="26"/>
      <c r="D14" s="26"/>
      <c r="E14" s="26"/>
      <c r="F14" s="26"/>
    </row>
    <row r="15" spans="1:6" ht="6.65" customHeight="1" x14ac:dyDescent="0.35"/>
  </sheetData>
  <mergeCells count="8"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dcterms:created xsi:type="dcterms:W3CDTF">2020-01-29T15:40:00Z</dcterms:created>
  <dcterms:modified xsi:type="dcterms:W3CDTF">2020-02-07T12:36:59Z</dcterms:modified>
</cp:coreProperties>
</file>