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F330F37A-AE57-47F2-BDCE-56C1DD0441DE}" xr6:coauthVersionLast="45" xr6:coauthVersionMax="45" xr10:uidLastSave="{00000000-0000-0000-0000-000000000000}"/>
  <bookViews>
    <workbookView xWindow="-110" yWindow="-110" windowWidth="19420" windowHeight="10420" xr2:uid="{2F0BD3C3-3DED-41D9-8C37-0B9F1CC0C743}"/>
  </bookViews>
  <sheets>
    <sheet name="CNS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1" l="1"/>
  <c r="F9" i="11" s="1"/>
  <c r="E8" i="11"/>
  <c r="D8" i="11"/>
  <c r="C8" i="11"/>
  <c r="B8" i="11"/>
  <c r="B6" i="11" s="1"/>
  <c r="F7" i="11"/>
  <c r="E7" i="11"/>
  <c r="D6" i="11"/>
  <c r="D5" i="11"/>
  <c r="B5" i="11" l="1"/>
  <c r="E5" i="11"/>
  <c r="E6" i="11"/>
  <c r="F6" i="11" s="1"/>
  <c r="F8" i="11"/>
  <c r="F5" i="11" l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<sst xmlns="http://schemas.openxmlformats.org/spreadsheetml/2006/main" count="13" uniqueCount="13">
  <si>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</si>
  <si>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</si>
  <si>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</si>
  <si>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Total</t>
  </si>
  <si>
    <t>Research</t>
  </si>
  <si>
    <t>Education</t>
  </si>
  <si>
    <t>Infrastructure</t>
  </si>
  <si>
    <t>Research Resources</t>
  </si>
  <si>
    <t>FY 2021
Request</t>
  </si>
  <si>
    <t>FY 2020
(TBD)</t>
  </si>
  <si>
    <t>FY 2019
Actual</t>
  </si>
  <si>
    <t>Change over
FY 2019 Actual</t>
  </si>
  <si>
    <t>CNS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</si>
</sst>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>
      <protection locked="0"/>
    </xf>
    <xf numFmtId="165" fontId="2" fillId="0" borderId="0" xfId="0" applyNumberFormat="1" applyFont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1" xfId="0" applyFont="1" applyBorder="1" applyAlignment="1" applyProtection="1">
      <alignment vertical="top"/>
      <protection locked="0"/>
    </xf>
    <xf numFmtId="166" fontId="1" fillId="0" borderId="1" xfId="0" applyNumberFormat="1" applyFont="1" applyBorder="1" applyAlignment="1" applyProtection="1">
      <alignment horizontal="right" vertical="top"/>
      <protection locked="0"/>
    </xf>
    <xf numFmtId="166" fontId="1" fillId="0" borderId="1" xfId="0" applyNumberFormat="1" applyFont="1" applyBorder="1" applyAlignment="1" applyProtection="1">
      <alignment horizontal="right" vertical="top"/>
    </xf>
    <xf numFmtId="165" fontId="1" fillId="0" borderId="1" xfId="0" applyNumberFormat="1" applyFont="1" applyBorder="1" applyAlignment="1" applyProtection="1">
      <alignment horizontal="right" vertical="top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C099-4F01-40D0-916F-DFD571E027F2}">
  <dimension ref="A1:F9"/>
  <sheetViews>
    <sheetView showGridLines="0" tabSelected="1" zoomScaleNormal="100" workbookViewId="0">
      <selection sqref="A1:F1"/>
    </sheetView>
  </sheetViews>
  <sheetFormatPr defaultColWidth="8.81640625" defaultRowHeight="12.5" x14ac:dyDescent="0.25"/>
  <cols>
    <col min="1" max="1" width="25.7265625" style="1" customWidth="1"/>
    <col min="2" max="6" width="8.54296875" style="1" customWidth="1"/>
    <col min="7" max="16384" width="8.81640625" style="1"/>
  </cols>
  <sheetData>
    <row r="1" spans="1:6" ht="14.5" customHeight="1" x14ac:dyDescent="0.25">
      <c r="A1" s="17" t="s">
        <v>12</v>
      </c>
      <c r="B1" s="17"/>
      <c r="C1" s="17"/>
      <c r="D1" s="17"/>
      <c r="E1" s="17"/>
      <c r="F1" s="17"/>
    </row>
    <row r="2" spans="1:6" ht="14.5" customHeight="1" thickBot="1" x14ac:dyDescent="0.3">
      <c r="A2" s="18" t="s">
        <v>0</v>
      </c>
      <c r="B2" s="18"/>
      <c r="C2" s="18"/>
      <c r="D2" s="18"/>
      <c r="E2" s="18"/>
      <c r="F2" s="18"/>
    </row>
    <row r="3" spans="1:6" ht="27" customHeight="1" x14ac:dyDescent="0.25">
      <c r="A3" s="11"/>
      <c r="B3" s="21" t="s">
        <v>10</v>
      </c>
      <c r="C3" s="19" t="s">
        <v>9</v>
      </c>
      <c r="D3" s="21" t="s">
        <v>8</v>
      </c>
      <c r="E3" s="22" t="s">
        <v>11</v>
      </c>
      <c r="F3" s="23"/>
    </row>
    <row r="4" spans="1:6" ht="14.5" customHeight="1" x14ac:dyDescent="0.25">
      <c r="A4" s="12"/>
      <c r="B4" s="20"/>
      <c r="C4" s="20"/>
      <c r="D4" s="20"/>
      <c r="E4" s="10" t="s">
        <v>1</v>
      </c>
      <c r="F4" s="10" t="s">
        <v>2</v>
      </c>
    </row>
    <row r="5" spans="1:6" ht="14.5" customHeight="1" x14ac:dyDescent="0.3">
      <c r="A5" s="3" t="s">
        <v>3</v>
      </c>
      <c r="B5" s="4">
        <f>B6+B7+B8</f>
        <v>229.41999999999996</v>
      </c>
      <c r="C5" s="4">
        <v>0</v>
      </c>
      <c r="D5" s="4">
        <f>D6+D7+D8</f>
        <v>240.42</v>
      </c>
      <c r="E5" s="5">
        <f t="shared" ref="E5:E9" si="0">D5-B5</f>
        <v>11.000000000000028</v>
      </c>
      <c r="F5" s="6">
        <f t="shared" ref="F5:F9" si="1">IF(B5=0,"N/A",E5/B5)</f>
        <v>4.7946996774474893E-2</v>
      </c>
    </row>
    <row r="6" spans="1:6" ht="14.5" customHeight="1" x14ac:dyDescent="0.3">
      <c r="A6" s="7" t="s">
        <v>4</v>
      </c>
      <c r="B6" s="8">
        <f>229.42-B7-B8</f>
        <v>185.71999999999997</v>
      </c>
      <c r="C6" s="8">
        <v>0</v>
      </c>
      <c r="D6" s="8">
        <f>240.42-D7-D8</f>
        <v>207.76999999999998</v>
      </c>
      <c r="E6" s="9">
        <f t="shared" si="0"/>
        <v>22.050000000000011</v>
      </c>
      <c r="F6" s="2">
        <f t="shared" si="1"/>
        <v>0.11872711608873582</v>
      </c>
    </row>
    <row r="7" spans="1:6" ht="14.5" customHeight="1" x14ac:dyDescent="0.3">
      <c r="A7" s="7" t="s">
        <v>5</v>
      </c>
      <c r="B7" s="8">
        <v>18.64</v>
      </c>
      <c r="C7" s="8">
        <v>0</v>
      </c>
      <c r="D7" s="8">
        <v>10.65</v>
      </c>
      <c r="E7" s="9">
        <f t="shared" si="0"/>
        <v>-7.99</v>
      </c>
      <c r="F7" s="2">
        <f t="shared" si="1"/>
        <v>-0.42864806866952787</v>
      </c>
    </row>
    <row r="8" spans="1:6" ht="14.5" customHeight="1" x14ac:dyDescent="0.3">
      <c r="A8" s="7" t="s">
        <v>6</v>
      </c>
      <c r="B8" s="8">
        <f>SUM(B9:B9)</f>
        <v>25.06</v>
      </c>
      <c r="C8" s="8">
        <f>SUM(C9:C9)</f>
        <v>0</v>
      </c>
      <c r="D8" s="8">
        <f>SUM(D9:D9)</f>
        <v>22</v>
      </c>
      <c r="E8" s="9">
        <f t="shared" si="0"/>
        <v>-3.0599999999999987</v>
      </c>
      <c r="F8" s="2">
        <f t="shared" si="1"/>
        <v>-0.12210694333599358</v>
      </c>
    </row>
    <row r="9" spans="1:6" ht="14.5" customHeight="1" thickBot="1" x14ac:dyDescent="0.3">
      <c r="A9" s="13" t="s">
        <v>7</v>
      </c>
      <c r="B9" s="14">
        <v>25.06</v>
      </c>
      <c r="C9" s="14">
        <v>0</v>
      </c>
      <c r="D9" s="14">
        <v>22</v>
      </c>
      <c r="E9" s="15">
        <f t="shared" si="0"/>
        <v>-3.0599999999999987</v>
      </c>
      <c r="F9" s="16">
        <f t="shared" si="1"/>
        <v>-0.12210694333599358</v>
      </c>
    </row>
  </sheetData>
  <mergeCells count="6">
    <mergeCell ref="B3:B4"/>
    <mergeCell ref="C3:C4"/>
    <mergeCell ref="D3:D4"/>
    <mergeCell ref="E3:F3"/>
    <mergeCell ref="A1:F1"/>
    <mergeCell ref="A2:F2"/>
  </mergeCells>
  <pageMargins left="0.7" right="0.7" top="0.75" bottom="0.75" header="0.3" footer="0.3"/>
  <pageSetup orientation="portrait" r:id="rId1"/>
  <ignoredErrors>
    <ignoredError sqref="B5:D6 B7:D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WNNNYYRNKDVH-1321847565-658</_dlc_DocId>
    <_dlc_DocIdUrl xmlns="7c075b91-a788-4f5b-9c4e-5392c92c7fe8">
      <Url>https://collaboration.inside.nsf.gov/bfa/Budget/BDPlanning/BPLG/_layouts/15/DocIdRedir.aspx?ID=WNNNYYRNKDVH-1321847565-658</Url>
      <Description>WNNNYYRNKDVH-1321847565-658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993C219-309C-4A3F-AAD0-7576A8A24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9C38CC-C416-40D8-91F0-CCDBC66CC4E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075b91-a788-4f5b-9c4e-5392c92c7fe8"/>
    <ds:schemaRef ds:uri="e257d72b-1bc7-45e7-84d8-ca60afca65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FDF8CB9-4E55-4A93-A126-FD4CA2BBB6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A29AD5E-1BCF-4B51-9445-10F43BB8AE5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Sabus, Chantel L.</cp:lastModifiedBy>
  <cp:lastPrinted>2020-01-03T20:06:29Z</cp:lastPrinted>
  <dcterms:created xsi:type="dcterms:W3CDTF">2018-11-16T16:51:05Z</dcterms:created>
  <dcterms:modified xsi:type="dcterms:W3CDTF">2020-02-07T13:25:12Z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31e7dab1-6965-4021-874f-8fa7872e163f</vt:lpwstr>
  </property>
</Properties>
</file>