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ad.nsf.gov\NSF\Divisions\BDPUB\2021_Budget Cycle\FY_2021_Congressional Request\Production\CD and PDF Production\Extracted Excel Files\"/>
    </mc:Choice>
  </mc:AlternateContent>
  <xr:revisionPtr revIDLastSave="0" documentId="13_ncr:1_{3B4753BF-6B4A-42F7-ACE5-0A103F94AB55}" xr6:coauthVersionLast="45" xr6:coauthVersionMax="45" xr10:uidLastSave="{00000000-0000-0000-0000-000000000000}"/>
  <bookViews>
    <workbookView xWindow="28680" yWindow="-120" windowWidth="29040" windowHeight="15840" xr2:uid="{2F0BD3C3-3DED-41D9-8C37-0B9F1CC0C743}"/>
  </bookViews>
  <sheets>
    <sheet name="PHY" sheetId="14" r:id="rId1"/>
  </sheets>
  <definedNames>
    <definedName name="_xlnm.Print_Area" localSheetId="0">PHY!$A$1:$F$18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4" l="1"/>
  <c r="F16" i="14" s="1"/>
  <c r="E15" i="14"/>
  <c r="F15" i="14" s="1"/>
  <c r="E14" i="14"/>
  <c r="F14" i="14" s="1"/>
  <c r="E13" i="14"/>
  <c r="F13" i="14" s="1"/>
  <c r="E12" i="14"/>
  <c r="F12" i="14" s="1"/>
  <c r="E11" i="14"/>
  <c r="F11" i="14" s="1"/>
  <c r="D10" i="14"/>
  <c r="D5" i="14" s="1"/>
  <c r="E5" i="14" s="1"/>
  <c r="C10" i="14"/>
  <c r="C5" i="14" s="1"/>
  <c r="B10" i="14"/>
  <c r="E9" i="14"/>
  <c r="F9" i="14" s="1"/>
  <c r="F8" i="14"/>
  <c r="E8" i="14"/>
  <c r="D7" i="14"/>
  <c r="E7" i="14" s="1"/>
  <c r="C7" i="14"/>
  <c r="B7" i="14"/>
  <c r="F7" i="14" s="1"/>
  <c r="E6" i="14"/>
  <c r="F6" i="14" s="1"/>
  <c r="D6" i="14"/>
  <c r="B6" i="14"/>
  <c r="B5" i="14"/>
  <c r="F5" i="14" l="1"/>
  <c r="E10" i="14"/>
  <c r="F10" i="14" s="1"/>
</calcChain>
</file>

<file path=xl/sharedStrings.xml><?xml version="1.0" encoding="utf-8"?>
<sst xmlns="http://schemas.openxmlformats.org/spreadsheetml/2006/main" count="23" uniqueCount="23">
  <si>
    <t>(Dollars in Millions)</t>
  </si>
  <si>
    <t>Amount</t>
  </si>
  <si>
    <t>Percent</t>
  </si>
  <si>
    <t>Total</t>
  </si>
  <si>
    <t>Research</t>
  </si>
  <si>
    <t>Education</t>
  </si>
  <si>
    <t>Infrastructure</t>
  </si>
  <si>
    <t>Centers Funding (total)</t>
  </si>
  <si>
    <t>Research Resources</t>
  </si>
  <si>
    <t>FY 2021
Request</t>
  </si>
  <si>
    <t>FY 2020
(TBD)</t>
  </si>
  <si>
    <t>FY 2019
Actual</t>
  </si>
  <si>
    <t>Change over
FY 2019 Actual</t>
  </si>
  <si>
    <t>PHY Funding</t>
  </si>
  <si>
    <t>Midscale Research Infrastructure</t>
  </si>
  <si>
    <t xml:space="preserve">   STC: Center for Bright Beams</t>
  </si>
  <si>
    <t>LHC</t>
  </si>
  <si>
    <r>
      <t>LIGO</t>
    </r>
    <r>
      <rPr>
        <vertAlign val="superscript"/>
        <sz val="10"/>
        <rFont val="Arial"/>
        <family val="2"/>
      </rPr>
      <t>1</t>
    </r>
  </si>
  <si>
    <r>
      <t>NSCL</t>
    </r>
    <r>
      <rPr>
        <vertAlign val="superscript"/>
        <sz val="10"/>
        <rFont val="Arial"/>
        <family val="2"/>
      </rPr>
      <t>2</t>
    </r>
  </si>
  <si>
    <t>IceCube</t>
  </si>
  <si>
    <r>
      <rPr>
        <vertAlign val="superscript"/>
        <sz val="9"/>
        <rFont val="Arial"/>
        <family val="2"/>
      </rPr>
      <t>1</t>
    </r>
    <r>
      <rPr>
        <sz val="9"/>
        <rFont val="Arial"/>
        <family val="2"/>
      </rPr>
      <t xml:space="preserve"> LIGO: FY 2019 Actual includes $10.47 million for Advanced LIGO Plus enhancement. Funding for continuity of operations into FY 2020 ($11.25 million) was provded by OMA.</t>
    </r>
  </si>
  <si>
    <t>For information on continuity of operations funding, see the opening narrative of the Facilities chapter.</t>
  </si>
  <si>
    <r>
      <rPr>
        <vertAlign val="superscript"/>
        <sz val="9"/>
        <rFont val="Arial"/>
        <family val="2"/>
      </rPr>
      <t>2</t>
    </r>
    <r>
      <rPr>
        <sz val="9"/>
        <rFont val="Arial"/>
        <family val="2"/>
      </rPr>
      <t xml:space="preserve"> NSCL: FY 2019 includes $4.0 million for continuity of operations into FY 2020; $500,000 was provided by OMA. FY 2021 is the final year of NSF stewardship of NSCL, after which NSCL will transition into the Department of Energy's Facility for Rare Isotope Beams.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</si>
</sst>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2" x14ac:knownFonts="1">
    <font>
      <sz val="10"/>
      <color theme="1"/>
      <name val="Arial"/>
      <family val="2"/>
    </font>
    <font>
      <sz val="10"/>
      <color theme="1"/>
      <name val="Arial"/>
      <family val="2"/>
    </font>
    <font>
      <sz val="10"/>
      <color rgb="FFFF0000"/>
      <name val="Arial"/>
      <family val="2"/>
    </font>
    <font>
      <b/>
      <sz val="10"/>
      <color theme="1"/>
      <name val="Arial"/>
      <family val="2"/>
    </font>
    <font>
      <sz val="9"/>
      <color theme="1"/>
      <name val="Arial"/>
      <family val="2"/>
    </font>
    <font>
      <sz val="10"/>
      <name val="Arial"/>
      <family val="2"/>
    </font>
    <font>
      <b/>
      <sz val="10"/>
      <name val="Arial"/>
      <family val="2"/>
    </font>
    <font>
      <i/>
      <sz val="9.5"/>
      <name val="Arial"/>
      <family val="2"/>
    </font>
    <font>
      <vertAlign val="superscript"/>
      <sz val="10"/>
      <name val="Arial"/>
      <family val="2"/>
    </font>
    <font>
      <sz val="9"/>
      <name val="Arial"/>
      <family val="2"/>
    </font>
    <font>
      <vertAlign val="superscript"/>
      <sz val="9"/>
      <name val="Arial"/>
      <family val="2"/>
    </font>
    <font>
      <b/>
      <sz val="10"/>
      <color theme="4"/>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Protection="1">
      <protection locked="0"/>
    </xf>
    <xf numFmtId="0" fontId="3" fillId="0" borderId="0" xfId="0" applyFont="1" applyAlignment="1" applyProtection="1">
      <alignment vertical="center"/>
      <protection locked="0"/>
    </xf>
    <xf numFmtId="0" fontId="4" fillId="0" borderId="0" xfId="0" applyFont="1" applyProtection="1">
      <protection locked="0"/>
    </xf>
    <xf numFmtId="0" fontId="2" fillId="0" borderId="0" xfId="0" applyFont="1" applyProtection="1">
      <protection locked="0"/>
    </xf>
    <xf numFmtId="164" fontId="6" fillId="0" borderId="4" xfId="0" applyNumberFormat="1" applyFont="1" applyBorder="1" applyAlignment="1" applyProtection="1">
      <alignment horizontal="right"/>
      <protection locked="0"/>
    </xf>
    <xf numFmtId="166" fontId="5" fillId="0" borderId="0" xfId="0" applyNumberFormat="1" applyFont="1" applyAlignment="1" applyProtection="1">
      <alignment horizontal="right"/>
      <protection locked="0"/>
    </xf>
    <xf numFmtId="166" fontId="6" fillId="0" borderId="0" xfId="0" applyNumberFormat="1" applyFont="1" applyAlignment="1" applyProtection="1">
      <alignment horizontal="right"/>
      <protection locked="0"/>
    </xf>
    <xf numFmtId="0" fontId="5" fillId="0" borderId="2" xfId="0" applyFont="1" applyBorder="1" applyProtection="1">
      <protection locked="0"/>
    </xf>
    <xf numFmtId="0" fontId="5" fillId="0" borderId="3" xfId="0" applyFont="1" applyBorder="1" applyProtection="1">
      <protection locked="0"/>
    </xf>
    <xf numFmtId="0" fontId="5" fillId="0" borderId="3" xfId="0" applyFont="1" applyBorder="1" applyAlignment="1" applyProtection="1">
      <alignment horizontal="right"/>
    </xf>
    <xf numFmtId="0" fontId="6" fillId="0" borderId="4" xfId="0" applyFont="1" applyBorder="1" applyAlignment="1" applyProtection="1">
      <protection locked="0"/>
    </xf>
    <xf numFmtId="164" fontId="6" fillId="0" borderId="4" xfId="0" applyNumberFormat="1" applyFont="1" applyBorder="1" applyAlignment="1" applyProtection="1">
      <alignment horizontal="right"/>
    </xf>
    <xf numFmtId="165" fontId="6" fillId="0" borderId="4" xfId="0" applyNumberFormat="1" applyFont="1" applyBorder="1" applyAlignment="1" applyProtection="1">
      <alignment horizontal="right"/>
    </xf>
    <xf numFmtId="0" fontId="6" fillId="0" borderId="0" xfId="0" applyFont="1" applyAlignment="1" applyProtection="1">
      <protection locked="0"/>
    </xf>
    <xf numFmtId="166" fontId="6" fillId="0" borderId="0" xfId="0" applyNumberFormat="1" applyFont="1" applyAlignment="1" applyProtection="1">
      <alignment horizontal="right"/>
    </xf>
    <xf numFmtId="165" fontId="6" fillId="0" borderId="0" xfId="0" applyNumberFormat="1" applyFont="1" applyAlignment="1" applyProtection="1">
      <alignment horizontal="right"/>
    </xf>
    <xf numFmtId="0" fontId="5" fillId="0" borderId="0" xfId="0" applyFont="1" applyAlignment="1" applyProtection="1">
      <protection locked="0"/>
    </xf>
    <xf numFmtId="166" fontId="5" fillId="0" borderId="0" xfId="0" applyNumberFormat="1" applyFont="1" applyAlignment="1" applyProtection="1">
      <alignment horizontal="right"/>
    </xf>
    <xf numFmtId="165" fontId="5" fillId="0" borderId="0" xfId="0" applyNumberFormat="1" applyFont="1" applyAlignment="1" applyProtection="1">
      <alignment horizontal="right"/>
    </xf>
    <xf numFmtId="0" fontId="7" fillId="0" borderId="0" xfId="0" applyFont="1" applyAlignment="1" applyProtection="1">
      <protection locked="0"/>
    </xf>
    <xf numFmtId="166" fontId="7" fillId="0" borderId="0" xfId="0" applyNumberFormat="1" applyFont="1" applyAlignment="1" applyProtection="1">
      <alignment horizontal="right"/>
      <protection locked="0"/>
    </xf>
    <xf numFmtId="166" fontId="7" fillId="0" borderId="0" xfId="0" applyNumberFormat="1" applyFont="1" applyAlignment="1" applyProtection="1">
      <alignment horizontal="right"/>
    </xf>
    <xf numFmtId="165" fontId="7" fillId="0" borderId="0" xfId="0" applyNumberFormat="1" applyFont="1" applyAlignment="1" applyProtection="1">
      <alignment horizontal="right"/>
    </xf>
    <xf numFmtId="0" fontId="5" fillId="0" borderId="0" xfId="0" applyFont="1" applyAlignment="1" applyProtection="1">
      <alignment horizontal="left"/>
      <protection locked="0"/>
    </xf>
    <xf numFmtId="166" fontId="5" fillId="0" borderId="0" xfId="0" applyNumberFormat="1" applyFont="1" applyFill="1" applyAlignment="1" applyProtection="1">
      <alignment horizontal="right"/>
      <protection locked="0"/>
    </xf>
    <xf numFmtId="0" fontId="11" fillId="0" borderId="0" xfId="0" applyFont="1" applyProtection="1">
      <protection locked="0"/>
    </xf>
    <xf numFmtId="0" fontId="5" fillId="0" borderId="1" xfId="0" applyFont="1" applyBorder="1" applyAlignment="1" applyProtection="1">
      <alignment horizontal="left"/>
      <protection locked="0"/>
    </xf>
    <xf numFmtId="166" fontId="5" fillId="0" borderId="1" xfId="0" applyNumberFormat="1" applyFont="1" applyBorder="1" applyAlignment="1" applyProtection="1">
      <alignment horizontal="right"/>
      <protection locked="0"/>
    </xf>
    <xf numFmtId="166" fontId="5" fillId="0" borderId="1" xfId="0" applyNumberFormat="1" applyFont="1" applyBorder="1" applyAlignment="1" applyProtection="1">
      <alignment horizontal="right"/>
    </xf>
    <xf numFmtId="165" fontId="5" fillId="0" borderId="1" xfId="0" applyNumberFormat="1" applyFont="1" applyBorder="1" applyAlignment="1" applyProtection="1">
      <alignment horizontal="right"/>
    </xf>
    <xf numFmtId="0" fontId="1" fillId="0" borderId="0" xfId="0" applyFont="1" applyAlignment="1" applyProtection="1">
      <alignment vertical="top"/>
      <protection locked="0"/>
    </xf>
    <xf numFmtId="0" fontId="9" fillId="0" borderId="0" xfId="0" applyFont="1" applyBorder="1" applyAlignment="1" applyProtection="1">
      <alignment horizontal="left" vertical="top" wrapText="1"/>
      <protection locked="0"/>
    </xf>
    <xf numFmtId="0" fontId="4" fillId="0" borderId="0" xfId="0" applyFont="1" applyProtection="1">
      <protection locked="0"/>
    </xf>
    <xf numFmtId="0" fontId="6" fillId="0" borderId="0" xfId="0" applyFont="1" applyAlignment="1" applyProtection="1">
      <alignment horizontal="center" vertical="center"/>
      <protection locked="0"/>
    </xf>
    <xf numFmtId="0" fontId="5" fillId="0" borderId="1" xfId="0" applyFont="1" applyBorder="1" applyAlignment="1" applyProtection="1">
      <alignment horizontal="center"/>
      <protection locked="0"/>
    </xf>
    <xf numFmtId="0" fontId="5" fillId="0" borderId="2" xfId="0" applyFont="1" applyBorder="1" applyAlignment="1" applyProtection="1">
      <alignment horizontal="right" wrapText="1"/>
    </xf>
    <xf numFmtId="0" fontId="5" fillId="0" borderId="3" xfId="0" applyFont="1" applyBorder="1" applyAlignment="1" applyProtection="1">
      <alignment horizontal="right"/>
    </xf>
    <xf numFmtId="0" fontId="5" fillId="0" borderId="2" xfId="0" applyFont="1" applyBorder="1" applyAlignment="1" applyProtection="1">
      <alignment horizontal="center" wrapText="1"/>
    </xf>
    <xf numFmtId="0" fontId="5" fillId="0" borderId="2" xfId="0" applyFont="1" applyBorder="1" applyAlignment="1" applyProtection="1">
      <alignment horizontal="center"/>
    </xf>
    <xf numFmtId="0" fontId="9" fillId="0" borderId="2" xfId="0" applyFont="1" applyBorder="1" applyAlignment="1" applyProtection="1">
      <alignment horizontal="left"/>
      <protection locked="0"/>
    </xf>
    <xf numFmtId="0" fontId="9"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01BF4-AA71-446C-A6DF-50F25FD3C782}">
  <sheetPr>
    <pageSetUpPr fitToPage="1"/>
  </sheetPr>
  <dimension ref="A1:H22"/>
  <sheetViews>
    <sheetView showGridLines="0" tabSelected="1" zoomScale="90" workbookViewId="0">
      <selection activeCell="A2" sqref="A2:F2"/>
    </sheetView>
  </sheetViews>
  <sheetFormatPr defaultColWidth="8.85546875" defaultRowHeight="12.75" x14ac:dyDescent="0.2"/>
  <cols>
    <col min="1" max="1" width="38.7109375" style="1" customWidth="1"/>
    <col min="2" max="6" width="10.140625" style="1" customWidth="1"/>
    <col min="7" max="16384" width="8.85546875" style="1"/>
  </cols>
  <sheetData>
    <row r="1" spans="1:8" s="2" customFormat="1" ht="14.25" customHeight="1" x14ac:dyDescent="0.2">
      <c r="A1" s="34" t="s">
        <v>13</v>
      </c>
      <c r="B1" s="34"/>
      <c r="C1" s="34"/>
      <c r="D1" s="34"/>
      <c r="E1" s="34"/>
      <c r="F1" s="34"/>
    </row>
    <row r="2" spans="1:8" ht="14.25" customHeight="1" thickBot="1" x14ac:dyDescent="0.25">
      <c r="A2" s="35" t="s">
        <v>0</v>
      </c>
      <c r="B2" s="35"/>
      <c r="C2" s="35"/>
      <c r="D2" s="35"/>
      <c r="E2" s="35"/>
      <c r="F2" s="35"/>
    </row>
    <row r="3" spans="1:8" ht="27" customHeight="1" x14ac:dyDescent="0.2">
      <c r="A3" s="8"/>
      <c r="B3" s="36" t="s">
        <v>11</v>
      </c>
      <c r="C3" s="36" t="s">
        <v>10</v>
      </c>
      <c r="D3" s="36" t="s">
        <v>9</v>
      </c>
      <c r="E3" s="38" t="s">
        <v>12</v>
      </c>
      <c r="F3" s="39"/>
    </row>
    <row r="4" spans="1:8" ht="14.25" customHeight="1" x14ac:dyDescent="0.2">
      <c r="A4" s="9"/>
      <c r="B4" s="37"/>
      <c r="C4" s="37"/>
      <c r="D4" s="37"/>
      <c r="E4" s="10" t="s">
        <v>1</v>
      </c>
      <c r="F4" s="10" t="s">
        <v>2</v>
      </c>
      <c r="H4" s="4"/>
    </row>
    <row r="5" spans="1:8" ht="14.25" customHeight="1" x14ac:dyDescent="0.2">
      <c r="A5" s="11" t="s">
        <v>3</v>
      </c>
      <c r="B5" s="5">
        <f>SUM(B6,B9,B10)</f>
        <v>285.22800000000001</v>
      </c>
      <c r="C5" s="5">
        <f>SUM(C6,C9,C10)</f>
        <v>0</v>
      </c>
      <c r="D5" s="5">
        <f>SUM(D6,D9,D10)</f>
        <v>257.83</v>
      </c>
      <c r="E5" s="12">
        <f t="shared" ref="E5:E16" si="0">D5-B5</f>
        <v>-27.398000000000025</v>
      </c>
      <c r="F5" s="13">
        <f t="shared" ref="F5:F16" si="1">IF(B5=0,"N/A",E5/B5)</f>
        <v>-9.6056488142819155E-2</v>
      </c>
    </row>
    <row r="6" spans="1:8" ht="14.25" customHeight="1" x14ac:dyDescent="0.2">
      <c r="A6" s="14" t="s">
        <v>4</v>
      </c>
      <c r="B6" s="7">
        <f>SUM(157.942,5.432)</f>
        <v>163.374</v>
      </c>
      <c r="C6" s="7">
        <v>0</v>
      </c>
      <c r="D6" s="7">
        <f>SUM(158.16, 4.65)</f>
        <v>162.81</v>
      </c>
      <c r="E6" s="15">
        <f t="shared" si="0"/>
        <v>-0.56399999999999295</v>
      </c>
      <c r="F6" s="16">
        <f t="shared" si="1"/>
        <v>-3.4522016967203652E-3</v>
      </c>
    </row>
    <row r="7" spans="1:8" ht="14.25" customHeight="1" x14ac:dyDescent="0.2">
      <c r="A7" s="17" t="s">
        <v>7</v>
      </c>
      <c r="B7" s="6">
        <f>SUM(B8:B8)</f>
        <v>4.74</v>
      </c>
      <c r="C7" s="6">
        <f>SUM(C8:C8)</f>
        <v>0</v>
      </c>
      <c r="D7" s="6">
        <f>SUM(D8:D8)</f>
        <v>5</v>
      </c>
      <c r="E7" s="18">
        <f t="shared" si="0"/>
        <v>0.25999999999999979</v>
      </c>
      <c r="F7" s="19">
        <f t="shared" si="1"/>
        <v>5.485232067510544E-2</v>
      </c>
    </row>
    <row r="8" spans="1:8" ht="14.25" customHeight="1" x14ac:dyDescent="0.2">
      <c r="A8" s="20" t="s">
        <v>15</v>
      </c>
      <c r="B8" s="21">
        <v>4.74</v>
      </c>
      <c r="C8" s="21">
        <v>0</v>
      </c>
      <c r="D8" s="21">
        <v>5</v>
      </c>
      <c r="E8" s="22">
        <f t="shared" si="0"/>
        <v>0.25999999999999979</v>
      </c>
      <c r="F8" s="23">
        <f t="shared" si="1"/>
        <v>5.485232067510544E-2</v>
      </c>
    </row>
    <row r="9" spans="1:8" ht="14.25" customHeight="1" x14ac:dyDescent="0.2">
      <c r="A9" s="14" t="s">
        <v>5</v>
      </c>
      <c r="B9" s="7">
        <v>5.524</v>
      </c>
      <c r="C9" s="7">
        <v>0</v>
      </c>
      <c r="D9" s="7">
        <v>4.5599999999999996</v>
      </c>
      <c r="E9" s="15">
        <f t="shared" si="0"/>
        <v>-0.96400000000000041</v>
      </c>
      <c r="F9" s="16">
        <f t="shared" si="1"/>
        <v>-0.17451122375090522</v>
      </c>
    </row>
    <row r="10" spans="1:8" ht="14.25" customHeight="1" x14ac:dyDescent="0.2">
      <c r="A10" s="14" t="s">
        <v>6</v>
      </c>
      <c r="B10" s="7">
        <f>SUM(B11:B16)</f>
        <v>116.33</v>
      </c>
      <c r="C10" s="7">
        <f t="shared" ref="C10:D10" si="2">SUM(C11:C16)</f>
        <v>0</v>
      </c>
      <c r="D10" s="7">
        <f t="shared" si="2"/>
        <v>90.46</v>
      </c>
      <c r="E10" s="15">
        <f t="shared" si="0"/>
        <v>-25.870000000000005</v>
      </c>
      <c r="F10" s="16">
        <f t="shared" si="1"/>
        <v>-0.2223845955471504</v>
      </c>
    </row>
    <row r="11" spans="1:8" ht="14.25" customHeight="1" x14ac:dyDescent="0.2">
      <c r="A11" s="24" t="s">
        <v>19</v>
      </c>
      <c r="B11" s="6">
        <v>3.5</v>
      </c>
      <c r="C11" s="6">
        <v>0</v>
      </c>
      <c r="D11" s="6">
        <v>3.5</v>
      </c>
      <c r="E11" s="18">
        <f t="shared" si="0"/>
        <v>0</v>
      </c>
      <c r="F11" s="19">
        <f t="shared" si="1"/>
        <v>0</v>
      </c>
    </row>
    <row r="12" spans="1:8" ht="14.25" customHeight="1" x14ac:dyDescent="0.2">
      <c r="A12" s="24" t="s">
        <v>16</v>
      </c>
      <c r="B12" s="6">
        <v>16</v>
      </c>
      <c r="C12" s="6">
        <v>0</v>
      </c>
      <c r="D12" s="6">
        <v>20</v>
      </c>
      <c r="E12" s="18">
        <f t="shared" si="0"/>
        <v>4</v>
      </c>
      <c r="F12" s="19">
        <f t="shared" si="1"/>
        <v>0.25</v>
      </c>
      <c r="G12" s="26"/>
    </row>
    <row r="13" spans="1:8" ht="14.25" customHeight="1" x14ac:dyDescent="0.2">
      <c r="A13" s="24" t="s">
        <v>17</v>
      </c>
      <c r="B13" s="25">
        <v>55.47</v>
      </c>
      <c r="C13" s="6">
        <v>0</v>
      </c>
      <c r="D13" s="6">
        <v>45</v>
      </c>
      <c r="E13" s="18">
        <f t="shared" si="0"/>
        <v>-10.469999999999999</v>
      </c>
      <c r="F13" s="19">
        <f t="shared" si="1"/>
        <v>-0.18875067604110329</v>
      </c>
    </row>
    <row r="14" spans="1:8" ht="14.25" customHeight="1" x14ac:dyDescent="0.2">
      <c r="A14" s="24" t="s">
        <v>14</v>
      </c>
      <c r="B14" s="6">
        <v>13.34</v>
      </c>
      <c r="C14" s="6">
        <v>0</v>
      </c>
      <c r="D14" s="6">
        <v>6.46</v>
      </c>
      <c r="E14" s="18">
        <f t="shared" ref="E14" si="3">D14-B14</f>
        <v>-6.88</v>
      </c>
      <c r="F14" s="19">
        <f t="shared" ref="F14" si="4">IF(B14=0,"N/A",E14/B14)</f>
        <v>-0.51574212893553228</v>
      </c>
    </row>
    <row r="15" spans="1:8" ht="14.25" customHeight="1" x14ac:dyDescent="0.2">
      <c r="A15" s="24" t="s">
        <v>18</v>
      </c>
      <c r="B15" s="6">
        <v>28</v>
      </c>
      <c r="C15" s="6">
        <v>0</v>
      </c>
      <c r="D15" s="6">
        <v>15.5</v>
      </c>
      <c r="E15" s="18">
        <f t="shared" ref="E15" si="5">D15-B15</f>
        <v>-12.5</v>
      </c>
      <c r="F15" s="19">
        <f t="shared" ref="F15" si="6">IF(B15=0,"N/A",E15/B15)</f>
        <v>-0.44642857142857145</v>
      </c>
    </row>
    <row r="16" spans="1:8" ht="14.25" customHeight="1" thickBot="1" x14ac:dyDescent="0.25">
      <c r="A16" s="27" t="s">
        <v>8</v>
      </c>
      <c r="B16" s="28">
        <v>0.02</v>
      </c>
      <c r="C16" s="28">
        <v>0</v>
      </c>
      <c r="D16" s="28">
        <v>0</v>
      </c>
      <c r="E16" s="29">
        <f t="shared" si="0"/>
        <v>-0.02</v>
      </c>
      <c r="F16" s="30">
        <f t="shared" si="1"/>
        <v>-1</v>
      </c>
    </row>
    <row r="17" spans="1:6" ht="14.25" customHeight="1" x14ac:dyDescent="0.2">
      <c r="A17" s="40" t="s">
        <v>21</v>
      </c>
      <c r="B17" s="40"/>
      <c r="C17" s="40"/>
      <c r="D17" s="40"/>
      <c r="E17" s="40"/>
      <c r="F17" s="40"/>
    </row>
    <row r="18" spans="1:6" s="31" customFormat="1" ht="27" customHeight="1" x14ac:dyDescent="0.2">
      <c r="A18" s="32" t="s">
        <v>20</v>
      </c>
      <c r="B18" s="32"/>
      <c r="C18" s="32"/>
      <c r="D18" s="32"/>
      <c r="E18" s="32"/>
      <c r="F18" s="32"/>
    </row>
    <row r="19" spans="1:6" s="31" customFormat="1" ht="42" customHeight="1" x14ac:dyDescent="0.2">
      <c r="A19" s="41" t="s">
        <v>22</v>
      </c>
      <c r="B19" s="41"/>
      <c r="C19" s="41"/>
      <c r="D19" s="41"/>
      <c r="E19" s="41"/>
      <c r="F19" s="41"/>
    </row>
    <row r="20" spans="1:6" ht="13.5" customHeight="1" x14ac:dyDescent="0.2">
      <c r="A20" s="33"/>
      <c r="B20" s="33"/>
      <c r="C20" s="33"/>
      <c r="D20" s="33"/>
      <c r="E20" s="33"/>
      <c r="F20" s="33"/>
    </row>
    <row r="21" spans="1:6" x14ac:dyDescent="0.2">
      <c r="A21" s="33"/>
      <c r="B21" s="33"/>
      <c r="C21" s="33"/>
      <c r="D21" s="33"/>
      <c r="E21" s="33"/>
      <c r="F21" s="33"/>
    </row>
    <row r="22" spans="1:6" x14ac:dyDescent="0.2">
      <c r="A22" s="3"/>
      <c r="B22" s="3"/>
      <c r="C22" s="3"/>
      <c r="D22" s="3"/>
      <c r="E22" s="3"/>
      <c r="F22" s="3"/>
    </row>
  </sheetData>
  <mergeCells count="11">
    <mergeCell ref="A18:F18"/>
    <mergeCell ref="A20:F20"/>
    <mergeCell ref="A21:F21"/>
    <mergeCell ref="A1:F1"/>
    <mergeCell ref="A2:F2"/>
    <mergeCell ref="B3:B4"/>
    <mergeCell ref="C3:C4"/>
    <mergeCell ref="D3:D4"/>
    <mergeCell ref="E3:F3"/>
    <mergeCell ref="A17:F17"/>
    <mergeCell ref="A19:F19"/>
  </mergeCells>
  <pageMargins left="0.5" right="0.5" top="0.5" bottom="0.5" header="0.3" footer="0.3"/>
  <pageSetup orientation="landscape" horizontalDpi="1200" verticalDpi="1200" r:id="rId1"/>
  <ignoredErrors>
    <ignoredError sqref="B5:D5 B6:D1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WNNNYYRNKDVH-1321847565-1128</_dlc_DocId>
    <_dlc_DocIdUrl xmlns="7c075b91-a788-4f5b-9c4e-5392c92c7fe8">
      <Url>https://collaboration.inside.nsf.gov/bfa/Budget/BDPlanning/BPLG/_layouts/15/DocIdRedir.aspx?ID=WNNNYYRNKDVH-1321847565-1128</Url>
      <Description>WNNNYYRNKDVH-1321847565-1128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2DA977-8F3B-406E-AB69-403068F224C0}">
  <ds:schemaRefs>
    <ds:schemaRef ds:uri="http://schemas.microsoft.com/sharepoint/v3/contenttype/forms"/>
  </ds:schemaRefs>
</ds:datastoreItem>
</file>

<file path=customXml/itemProps2.xml><?xml version="1.0" encoding="utf-8"?>
<ds:datastoreItem xmlns:ds="http://schemas.openxmlformats.org/officeDocument/2006/customXml" ds:itemID="{9808240C-6D50-4B1B-8CEF-4DA5AEBA004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c075b91-a788-4f5b-9c4e-5392c92c7fe8"/>
    <ds:schemaRef ds:uri="http://purl.org/dc/terms/"/>
    <ds:schemaRef ds:uri="http://schemas.openxmlformats.org/package/2006/metadata/core-properties"/>
    <ds:schemaRef ds:uri="e257d72b-1bc7-45e7-84d8-ca60afca657e"/>
    <ds:schemaRef ds:uri="http://www.w3.org/XML/1998/namespace"/>
    <ds:schemaRef ds:uri="http://purl.org/dc/dcmitype/"/>
  </ds:schemaRefs>
</ds:datastoreItem>
</file>

<file path=customXml/itemProps3.xml><?xml version="1.0" encoding="utf-8"?>
<ds:datastoreItem xmlns:ds="http://schemas.openxmlformats.org/officeDocument/2006/customXml" ds:itemID="{C0E11E1C-846B-4E9B-9D59-A226BF7F1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ADA4EB-74E0-4433-9770-62642AF2FB8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PHY</vt:lpstr>
      <vt:lpstr>PHY!Print_Area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 Congressional Justification</dc:title>
  <dc:subject>FY 2021 Congressional Justification</dc:subject>
  <dc:creator>NSF</dc:creator>
  <cp:lastModifiedBy>Dunigan, Imani</cp:lastModifiedBy>
  <cp:lastPrinted>2020-01-09T18:53:19Z</cp:lastPrinted>
  <dcterms:created xsi:type="dcterms:W3CDTF">2018-11-16T16:51:05Z</dcterms:created>
  <dcterms:modified xsi:type="dcterms:W3CDTF">2020-02-07T16:24:28Z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dfadd2f8-5249-44d1-ba8a-7e96d38095e4</vt:lpwstr>
  </property>
</Properties>
</file>