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729799F5-5172-4BBA-BF66-9069C0B55D0B}" xr6:coauthVersionLast="45" xr6:coauthVersionMax="45" xr10:uidLastSave="{00000000-0000-0000-0000-000000000000}"/>
  <bookViews>
    <workbookView xWindow="-120" yWindow="-120" windowWidth="29040" windowHeight="15840" xr2:uid="{2F0BD3C3-3DED-41D9-8C37-0B9F1CC0C743}"/>
  </bookViews>
  <sheets>
    <sheet name="OMA" sheetId="15" r:id="rId1"/>
  </sheets>
  <definedNames>
    <definedName name="_xlnm.Print_Area" localSheetId="0">OMA!$A$1:$F$19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5" l="1"/>
  <c r="E12" i="15" s="1"/>
  <c r="F12" i="15" s="1"/>
  <c r="C12" i="15"/>
  <c r="F11" i="15"/>
  <c r="E11" i="15"/>
  <c r="F10" i="15"/>
  <c r="E10" i="15"/>
  <c r="F9" i="15"/>
  <c r="E9" i="15"/>
  <c r="D8" i="15"/>
  <c r="E8" i="15" s="1"/>
  <c r="C8" i="15"/>
  <c r="B8" i="15"/>
  <c r="F7" i="15"/>
  <c r="E7" i="15"/>
  <c r="D6" i="15"/>
  <c r="E6" i="15" s="1"/>
  <c r="B6" i="15"/>
  <c r="C5" i="15"/>
  <c r="F6" i="15" l="1"/>
  <c r="F8" i="15"/>
  <c r="D5" i="15"/>
  <c r="B5" i="15"/>
  <c r="F5" i="15" l="1"/>
  <c r="E5" i="15"/>
</calcChain>
</file>

<file path=xl/sharedStrings.xml><?xml version="1.0" encoding="utf-8"?>
<sst xmlns="http://schemas.openxmlformats.org/spreadsheetml/2006/main" count="19" uniqueCount="19">
  <si>
    <t>(Dollars in Millions)</t>
  </si>
  <si>
    <t>Amount</t>
  </si>
  <si>
    <t>Percent</t>
  </si>
  <si>
    <t>Total</t>
  </si>
  <si>
    <t>Research</t>
  </si>
  <si>
    <t>Education</t>
  </si>
  <si>
    <t>FY 2021
Request</t>
  </si>
  <si>
    <t>FY 2020
(TBD)</t>
  </si>
  <si>
    <t>Change over
FY 2019 Actual</t>
  </si>
  <si>
    <t>NSF's Big Ideas</t>
  </si>
  <si>
    <t>OMA Funding</t>
  </si>
  <si>
    <t xml:space="preserve">   QL</t>
  </si>
  <si>
    <t xml:space="preserve">   WoU</t>
  </si>
  <si>
    <t>Spectrum Innovation Initiative</t>
  </si>
  <si>
    <r>
      <t>Infrastructure</t>
    </r>
    <r>
      <rPr>
        <vertAlign val="superscript"/>
        <sz val="10"/>
        <rFont val="Arial"/>
        <family val="2"/>
      </rPr>
      <t>1</t>
    </r>
  </si>
  <si>
    <t>FY 2019
Actual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</si>
  <si>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Reflects funding for MPS facilities as one-time support for continuity of operations into FY 2020.</t>
    </r>
  </si>
  <si>
    <t xml:space="preserve"> </t>
  </si>
  <si>
    <t>For information on continuity of operations funding, see the opening narrative of the Facilities chapter.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</si>
</sst>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.5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5" fillId="0" borderId="4" xfId="0" applyNumberFormat="1" applyFont="1" applyBorder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right"/>
    </xf>
    <xf numFmtId="0" fontId="5" fillId="0" borderId="4" xfId="0" applyFont="1" applyBorder="1" applyAlignment="1" applyProtection="1">
      <protection locked="0"/>
    </xf>
    <xf numFmtId="164" fontId="5" fillId="0" borderId="4" xfId="0" applyNumberFormat="1" applyFont="1" applyBorder="1" applyAlignment="1" applyProtection="1">
      <alignment horizontal="right"/>
    </xf>
    <xf numFmtId="165" fontId="5" fillId="0" borderId="4" xfId="0" applyNumberFormat="1" applyFont="1" applyBorder="1" applyAlignment="1" applyProtection="1">
      <alignment horizontal="right"/>
    </xf>
    <xf numFmtId="0" fontId="5" fillId="0" borderId="0" xfId="0" applyFont="1" applyAlignment="1" applyProtection="1">
      <protection locked="0"/>
    </xf>
    <xf numFmtId="166" fontId="5" fillId="0" borderId="0" xfId="0" applyNumberFormat="1" applyFont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protection locked="0"/>
    </xf>
    <xf numFmtId="166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>
      <protection locked="0"/>
    </xf>
    <xf numFmtId="166" fontId="4" fillId="0" borderId="0" xfId="0" applyNumberFormat="1" applyFont="1" applyBorder="1" applyAlignment="1" applyProtection="1">
      <alignment horizontal="right"/>
      <protection locked="0"/>
    </xf>
    <xf numFmtId="166" fontId="4" fillId="0" borderId="0" xfId="0" applyNumberFormat="1" applyFont="1" applyBorder="1" applyAlignment="1" applyProtection="1">
      <alignment horizontal="right"/>
    </xf>
    <xf numFmtId="165" fontId="4" fillId="0" borderId="0" xfId="0" applyNumberFormat="1" applyFont="1" applyBorder="1" applyAlignment="1" applyProtection="1">
      <alignment horizontal="right"/>
    </xf>
    <xf numFmtId="0" fontId="6" fillId="0" borderId="0" xfId="0" applyFont="1" applyAlignment="1" applyProtection="1">
      <protection locked="0"/>
    </xf>
    <xf numFmtId="166" fontId="6" fillId="0" borderId="0" xfId="0" applyNumberFormat="1" applyFont="1" applyAlignment="1" applyProtection="1">
      <alignment horizontal="right"/>
      <protection locked="0"/>
    </xf>
    <xf numFmtId="166" fontId="6" fillId="0" borderId="0" xfId="0" applyNumberFormat="1" applyFont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0" fontId="4" fillId="0" borderId="0" xfId="0" applyFont="1" applyFill="1" applyAlignment="1" applyProtection="1"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Alignment="1" applyProtection="1">
      <protection locked="0"/>
    </xf>
    <xf numFmtId="166" fontId="5" fillId="0" borderId="1" xfId="0" applyNumberFormat="1" applyFont="1" applyBorder="1" applyAlignment="1" applyProtection="1">
      <alignment horizontal="right"/>
      <protection locked="0"/>
    </xf>
    <xf numFmtId="166" fontId="5" fillId="0" borderId="1" xfId="0" applyNumberFormat="1" applyFont="1" applyBorder="1" applyAlignment="1" applyProtection="1">
      <alignment horizontal="right"/>
    </xf>
    <xf numFmtId="165" fontId="5" fillId="0" borderId="1" xfId="0" applyNumberFormat="1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8CAE-088C-4963-884C-31EC9B11F885}">
  <sheetPr>
    <pageSetUpPr fitToPage="1"/>
  </sheetPr>
  <dimension ref="A1:F23"/>
  <sheetViews>
    <sheetView showGridLines="0" tabSelected="1" zoomScale="95" workbookViewId="0">
      <selection sqref="A1:F1"/>
    </sheetView>
  </sheetViews>
  <sheetFormatPr defaultColWidth="8.85546875" defaultRowHeight="12.75" x14ac:dyDescent="0.2"/>
  <cols>
    <col min="1" max="1" width="30.42578125" style="1" customWidth="1"/>
    <col min="2" max="5" width="9.85546875" style="1" customWidth="1"/>
    <col min="6" max="6" width="9.7109375" style="1" customWidth="1"/>
    <col min="7" max="16384" width="8.85546875" style="1"/>
  </cols>
  <sheetData>
    <row r="1" spans="1:6" s="2" customFormat="1" ht="14.45" customHeight="1" x14ac:dyDescent="0.2">
      <c r="A1" s="35" t="s">
        <v>10</v>
      </c>
      <c r="B1" s="35"/>
      <c r="C1" s="35"/>
      <c r="D1" s="35"/>
      <c r="E1" s="35"/>
      <c r="F1" s="35"/>
    </row>
    <row r="2" spans="1:6" ht="14.45" customHeight="1" thickBot="1" x14ac:dyDescent="0.25">
      <c r="A2" s="36" t="s">
        <v>0</v>
      </c>
      <c r="B2" s="36"/>
      <c r="C2" s="36"/>
      <c r="D2" s="36"/>
      <c r="E2" s="36"/>
      <c r="F2" s="36"/>
    </row>
    <row r="3" spans="1:6" ht="27" customHeight="1" x14ac:dyDescent="0.2">
      <c r="A3" s="8"/>
      <c r="B3" s="37" t="s">
        <v>15</v>
      </c>
      <c r="C3" s="37" t="s">
        <v>7</v>
      </c>
      <c r="D3" s="37" t="s">
        <v>6</v>
      </c>
      <c r="E3" s="39" t="s">
        <v>8</v>
      </c>
      <c r="F3" s="40"/>
    </row>
    <row r="4" spans="1:6" ht="14.45" customHeight="1" x14ac:dyDescent="0.2">
      <c r="A4" s="9"/>
      <c r="B4" s="38"/>
      <c r="C4" s="38"/>
      <c r="D4" s="38"/>
      <c r="E4" s="10" t="s">
        <v>1</v>
      </c>
      <c r="F4" s="10" t="s">
        <v>2</v>
      </c>
    </row>
    <row r="5" spans="1:6" ht="14.45" customHeight="1" x14ac:dyDescent="0.2">
      <c r="A5" s="11" t="s">
        <v>3</v>
      </c>
      <c r="B5" s="5">
        <f>SUM(B6,B11:B12)</f>
        <v>131.08000000000001</v>
      </c>
      <c r="C5" s="5">
        <f>SUM(C6,C11:C12)</f>
        <v>0</v>
      </c>
      <c r="D5" s="5">
        <f>SUM(D6,D11:D12)</f>
        <v>234.67000000000002</v>
      </c>
      <c r="E5" s="12">
        <f t="shared" ref="E5:E12" si="0">D5-B5</f>
        <v>103.59</v>
      </c>
      <c r="F5" s="13">
        <f t="shared" ref="F5:F12" si="1">IF(B5=0,"N/A",E5/B5)</f>
        <v>0.79028074458346043</v>
      </c>
    </row>
    <row r="6" spans="1:6" ht="14.45" customHeight="1" x14ac:dyDescent="0.2">
      <c r="A6" s="14" t="s">
        <v>4</v>
      </c>
      <c r="B6" s="7">
        <f>SUM(92.49,1.67)</f>
        <v>94.16</v>
      </c>
      <c r="C6" s="7">
        <v>0</v>
      </c>
      <c r="D6" s="7">
        <f>SUM(230.71,3.96)</f>
        <v>234.67000000000002</v>
      </c>
      <c r="E6" s="15">
        <f t="shared" si="0"/>
        <v>140.51000000000002</v>
      </c>
      <c r="F6" s="16">
        <f t="shared" si="1"/>
        <v>1.492247238742566</v>
      </c>
    </row>
    <row r="7" spans="1:6" s="29" customFormat="1" ht="14.45" customHeight="1" x14ac:dyDescent="0.2">
      <c r="A7" s="17" t="s">
        <v>13</v>
      </c>
      <c r="B7" s="6">
        <v>0</v>
      </c>
      <c r="C7" s="6">
        <v>0</v>
      </c>
      <c r="D7" s="6">
        <v>17</v>
      </c>
      <c r="E7" s="18">
        <f t="shared" ref="E7" si="2">D7-B7</f>
        <v>17</v>
      </c>
      <c r="F7" s="19" t="str">
        <f t="shared" ref="F7" si="3">IF(B7=0,"N/A",E7/B7)</f>
        <v>N/A</v>
      </c>
    </row>
    <row r="8" spans="1:6" s="4" customFormat="1" ht="14.45" customHeight="1" x14ac:dyDescent="0.2">
      <c r="A8" s="28" t="s">
        <v>9</v>
      </c>
      <c r="B8" s="6">
        <f>SUM(B9:B10)</f>
        <v>60.019999999999996</v>
      </c>
      <c r="C8" s="6">
        <f t="shared" ref="C8:D8" si="4">SUM(C9:C10)</f>
        <v>0</v>
      </c>
      <c r="D8" s="6">
        <f t="shared" si="4"/>
        <v>80</v>
      </c>
      <c r="E8" s="18">
        <f t="shared" si="0"/>
        <v>19.980000000000004</v>
      </c>
      <c r="F8" s="19">
        <f t="shared" si="1"/>
        <v>0.33288903698767086</v>
      </c>
    </row>
    <row r="9" spans="1:6" s="4" customFormat="1" ht="14.45" customHeight="1" x14ac:dyDescent="0.2">
      <c r="A9" s="24" t="s">
        <v>11</v>
      </c>
      <c r="B9" s="25">
        <v>30.02</v>
      </c>
      <c r="C9" s="25">
        <v>0</v>
      </c>
      <c r="D9" s="25">
        <v>50</v>
      </c>
      <c r="E9" s="26">
        <f t="shared" ref="E9" si="5">D9-B9</f>
        <v>19.98</v>
      </c>
      <c r="F9" s="27">
        <f t="shared" ref="F9" si="6">IF(B9=0,"N/A",E9/B9)</f>
        <v>0.66555629580279818</v>
      </c>
    </row>
    <row r="10" spans="1:6" s="4" customFormat="1" ht="14.45" customHeight="1" x14ac:dyDescent="0.2">
      <c r="A10" s="24" t="s">
        <v>12</v>
      </c>
      <c r="B10" s="25">
        <v>30</v>
      </c>
      <c r="C10" s="25">
        <v>0</v>
      </c>
      <c r="D10" s="25">
        <v>30</v>
      </c>
      <c r="E10" s="26">
        <f t="shared" ref="E10" si="7">D10-B10</f>
        <v>0</v>
      </c>
      <c r="F10" s="27">
        <f t="shared" ref="F10" si="8">IF(B10=0,"N/A",E10/B10)</f>
        <v>0</v>
      </c>
    </row>
    <row r="11" spans="1:6" ht="14.45" customHeight="1" x14ac:dyDescent="0.2">
      <c r="A11" s="14" t="s">
        <v>5</v>
      </c>
      <c r="B11" s="7">
        <v>6.68</v>
      </c>
      <c r="C11" s="7">
        <v>0</v>
      </c>
      <c r="D11" s="7">
        <v>0</v>
      </c>
      <c r="E11" s="15">
        <f t="shared" si="0"/>
        <v>-6.68</v>
      </c>
      <c r="F11" s="16">
        <f t="shared" si="1"/>
        <v>-1</v>
      </c>
    </row>
    <row r="12" spans="1:6" ht="14.45" customHeight="1" thickBot="1" x14ac:dyDescent="0.25">
      <c r="A12" s="30" t="s">
        <v>14</v>
      </c>
      <c r="B12" s="31">
        <v>30.24</v>
      </c>
      <c r="C12" s="31">
        <f>SUM(C14:C18)</f>
        <v>0</v>
      </c>
      <c r="D12" s="31">
        <f>SUM(D14:D18)</f>
        <v>0</v>
      </c>
      <c r="E12" s="32">
        <f t="shared" si="0"/>
        <v>-30.24</v>
      </c>
      <c r="F12" s="33">
        <f t="shared" si="1"/>
        <v>-1</v>
      </c>
    </row>
    <row r="13" spans="1:6" s="29" customFormat="1" ht="14.45" customHeight="1" x14ac:dyDescent="0.2">
      <c r="A13" s="44" t="s">
        <v>18</v>
      </c>
      <c r="B13" s="44"/>
      <c r="C13" s="44"/>
      <c r="D13" s="44"/>
      <c r="E13" s="44"/>
      <c r="F13" s="44"/>
    </row>
    <row r="14" spans="1:6" ht="14.45" customHeight="1" x14ac:dyDescent="0.2">
      <c r="A14" s="41" t="s">
        <v>16</v>
      </c>
      <c r="B14" s="41"/>
      <c r="C14" s="41"/>
      <c r="D14" s="41"/>
      <c r="E14" s="41"/>
      <c r="F14" s="41"/>
    </row>
    <row r="15" spans="1:6" x14ac:dyDescent="0.2">
      <c r="A15" s="42" t="s">
        <v>17</v>
      </c>
      <c r="B15" s="43"/>
      <c r="C15" s="43"/>
      <c r="D15" s="43"/>
      <c r="E15" s="43"/>
      <c r="F15" s="43"/>
    </row>
    <row r="16" spans="1:6" x14ac:dyDescent="0.2">
      <c r="A16" s="20"/>
      <c r="B16" s="21"/>
      <c r="C16" s="21"/>
      <c r="D16" s="21"/>
      <c r="E16" s="22"/>
      <c r="F16" s="23"/>
    </row>
    <row r="17" spans="1:6" x14ac:dyDescent="0.2">
      <c r="A17" s="20"/>
      <c r="B17" s="21"/>
      <c r="C17" s="21"/>
      <c r="D17" s="21"/>
      <c r="E17" s="22"/>
      <c r="F17" s="23"/>
    </row>
    <row r="18" spans="1:6" x14ac:dyDescent="0.2">
      <c r="A18" s="20"/>
      <c r="B18" s="21"/>
      <c r="C18" s="21"/>
      <c r="D18" s="21"/>
      <c r="E18" s="22"/>
      <c r="F18" s="23"/>
    </row>
    <row r="19" spans="1:6" x14ac:dyDescent="0.2">
      <c r="A19" s="20"/>
      <c r="B19" s="21"/>
      <c r="C19" s="21"/>
      <c r="D19" s="21"/>
      <c r="E19" s="22"/>
      <c r="F19" s="23"/>
    </row>
    <row r="20" spans="1:6" x14ac:dyDescent="0.2">
      <c r="A20" s="34"/>
      <c r="B20" s="34"/>
      <c r="C20" s="34"/>
      <c r="D20" s="34"/>
      <c r="E20" s="34"/>
      <c r="F20" s="34"/>
    </row>
    <row r="21" spans="1:6" x14ac:dyDescent="0.2">
      <c r="A21" s="34"/>
      <c r="B21" s="34"/>
      <c r="C21" s="34"/>
      <c r="D21" s="34"/>
      <c r="E21" s="34"/>
      <c r="F21" s="34"/>
    </row>
    <row r="22" spans="1:6" x14ac:dyDescent="0.2">
      <c r="A22" s="34"/>
      <c r="B22" s="34"/>
      <c r="C22" s="34"/>
      <c r="D22" s="34"/>
      <c r="E22" s="34"/>
      <c r="F22" s="34"/>
    </row>
    <row r="23" spans="1:6" x14ac:dyDescent="0.2">
      <c r="A23" s="3"/>
      <c r="B23" s="3"/>
      <c r="C23" s="3"/>
      <c r="D23" s="3"/>
      <c r="E23" s="3"/>
      <c r="F23" s="3"/>
    </row>
  </sheetData>
  <mergeCells count="12">
    <mergeCell ref="A20:F20"/>
    <mergeCell ref="A21:F21"/>
    <mergeCell ref="A22:F22"/>
    <mergeCell ref="A1:F1"/>
    <mergeCell ref="A2:F2"/>
    <mergeCell ref="B3:B4"/>
    <mergeCell ref="C3:C4"/>
    <mergeCell ref="D3:D4"/>
    <mergeCell ref="E3:F3"/>
    <mergeCell ref="A14:F14"/>
    <mergeCell ref="A15:F15"/>
    <mergeCell ref="A13:F13"/>
  </mergeCells>
  <pageMargins left="0.5" right="0.5" top="0.5" bottom="0.5" header="0.3" footer="0.3"/>
  <pageSetup orientation="landscape" horizontalDpi="1200" verticalDpi="1200" r:id="rId1"/>
  <ignoredErrors>
    <ignoredError sqref="B6:D6 B9:D11 C12:D12 C5:D5 B7:D7" unlockedFormula="1"/>
    <ignoredError sqref="B8:D8 B5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WNNNYYRNKDVH-1321847565-1128</_dlc_DocId>
    <_dlc_DocIdUrl xmlns="7c075b91-a788-4f5b-9c4e-5392c92c7fe8">
      <Url>https://collaboration.inside.nsf.gov/bfa/Budget/BDPlanning/BPLG/_layouts/15/DocIdRedir.aspx?ID=WNNNYYRNKDVH-1321847565-1128</Url>
      <Description>WNNNYYRNKDVH-1321847565-1128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8240C-6D50-4B1B-8CEF-4DA5AEBA004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http://purl.org/dc/terms/"/>
    <ds:schemaRef ds:uri="http://schemas.openxmlformats.org/package/2006/metadata/core-properties"/>
    <ds:schemaRef ds:uri="e257d72b-1bc7-45e7-84d8-ca60afca65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E11E1C-846B-4E9B-9D59-A226BF7F1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ADA4EB-74E0-4433-9770-62642AF2FB8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D2DA977-8F3B-406E-AB69-403068F224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OMA</vt:lpstr>
      <vt:lpstr>OMA!Print_Area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2021 Congressional Justification</dc:title>
  <dc:subject>FY 2021 Congressional Justification</dc:subject>
  <dc:creator>NSF</dc:creator>
  <cp:lastModifiedBy>Oxenrider, Clinton J.</cp:lastModifiedBy>
  <cp:lastPrinted>2020-01-09T18:53:19Z</cp:lastPrinted>
  <dcterms:created xsi:type="dcterms:W3CDTF">2018-11-16T16:51:05Z</dcterms:created>
  <dcterms:modified xsi:type="dcterms:W3CDTF">2020-02-07T16:31:00Z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dfadd2f8-5249-44d1-ba8a-7e96d38095e4</vt:lpwstr>
  </property>
</Properties>
</file>