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55842B9B-2C4E-47D1-A657-6A5CD33A7B4A}" xr6:coauthVersionLast="46" xr6:coauthVersionMax="47" xr10:uidLastSave="{00000000-0000-0000-0000-000000000000}"/>
  <bookViews>
    <workbookView xWindow="-110" yWindow="-110" windowWidth="19420" windowHeight="10420" xr2:uid="{BE2F4381-2CCA-434B-B80C-DC4F5BE82940}"/>
  </bookViews>
  <sheets>
    <sheet name="Major Research Facilities Fundg" sheetId="4" r:id="rId1"/>
  </sheets>
  <definedNames>
    <definedName name="_xlnm.Print_Area" localSheetId="0">'Major Research Facilities Fundg'!$A$1:$H$12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G11" i="4"/>
  <c r="H11" i="4" s="1"/>
  <c r="F11" i="4"/>
  <c r="E11" i="4"/>
  <c r="G10" i="4"/>
  <c r="H10" i="4" s="1"/>
  <c r="F10" i="4"/>
  <c r="E10" i="4"/>
  <c r="G9" i="4"/>
  <c r="H9" i="4" s="1"/>
  <c r="F9" i="4"/>
  <c r="E9" i="4"/>
  <c r="G8" i="4"/>
  <c r="H8" i="4" s="1"/>
  <c r="F8" i="4"/>
  <c r="E8" i="4"/>
  <c r="G7" i="4"/>
  <c r="D7" i="4"/>
  <c r="E7" i="4" s="1"/>
  <c r="C7" i="4"/>
  <c r="C6" i="4" s="1"/>
  <c r="B7" i="4"/>
  <c r="B6" i="4" s="1"/>
  <c r="D6" i="4"/>
  <c r="E6" i="4" l="1"/>
  <c r="B12" i="4"/>
  <c r="F6" i="4"/>
  <c r="C12" i="4"/>
  <c r="H6" i="4"/>
  <c r="G6" i="4"/>
  <c r="H7" i="4"/>
  <c r="F7" i="4"/>
  <c r="G12" i="4" l="1"/>
  <c r="H12" i="4" s="1"/>
  <c r="E12" i="4"/>
  <c r="F12" i="4" s="1"/>
</calcChain>
</file>

<file path=xl/sharedStrings.xml><?xml version="1.0" encoding="utf-8"?>
<sst xmlns="http://schemas.openxmlformats.org/spreadsheetml/2006/main" count="19" uniqueCount="17">
  <si>
    <t>(Dollars in Millions)</t>
  </si>
  <si>
    <t>Amount</t>
  </si>
  <si>
    <t>Percent</t>
  </si>
  <si>
    <t>FY 2020
Actual</t>
  </si>
  <si>
    <t>FY 2021
Estimate</t>
  </si>
  <si>
    <t>FY 2022
Request</t>
  </si>
  <si>
    <t>FY 2020 Actual</t>
  </si>
  <si>
    <t>FY 2021 Estimate</t>
  </si>
  <si>
    <t>Total Research and Related Activities</t>
  </si>
  <si>
    <t>Operations and Maintenance of Existing Facilities</t>
  </si>
  <si>
    <t>Federally Funded Research and
   Development Centers</t>
  </si>
  <si>
    <t>Operations and Maintenance of Facilities 
   under Construction</t>
  </si>
  <si>
    <t>R&amp;RA Design Stage Activities</t>
  </si>
  <si>
    <t>Major Research Equipment and Facilities
   Construction</t>
  </si>
  <si>
    <t>FY 2022 Request change over:</t>
  </si>
  <si>
    <t>Major Research Facilities Funding</t>
  </si>
  <si>
    <t>Total, Major Research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</si>
</sst>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5" fillId="0" borderId="0" xfId="0" applyFont="1"/>
    <xf numFmtId="0" fontId="6" fillId="0" borderId="2" xfId="0" applyFont="1" applyBorder="1"/>
    <xf numFmtId="0" fontId="6" fillId="0" borderId="9" xfId="0" applyFont="1" applyBorder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0" xfId="0" applyFont="1"/>
    <xf numFmtId="164" fontId="2" fillId="0" borderId="0" xfId="0" applyNumberFormat="1" applyFont="1" applyFill="1" applyAlignment="1">
      <alignment vertical="top"/>
    </xf>
    <xf numFmtId="164" fontId="2" fillId="0" borderId="11" xfId="0" applyNumberFormat="1" applyFont="1" applyFill="1" applyBorder="1" applyAlignment="1">
      <alignment vertical="top"/>
    </xf>
    <xf numFmtId="166" fontId="4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vertical="top"/>
    </xf>
    <xf numFmtId="166" fontId="6" fillId="0" borderId="0" xfId="0" applyNumberFormat="1" applyFont="1" applyFill="1" applyAlignment="1">
      <alignment horizontal="right" vertical="top"/>
    </xf>
    <xf numFmtId="164" fontId="2" fillId="0" borderId="9" xfId="0" applyNumberFormat="1" applyFont="1" applyFill="1" applyBorder="1" applyAlignment="1">
      <alignment vertical="top"/>
    </xf>
    <xf numFmtId="166" fontId="4" fillId="0" borderId="9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vertical="top"/>
    </xf>
    <xf numFmtId="166" fontId="4" fillId="0" borderId="1" xfId="0" applyNumberFormat="1" applyFont="1" applyFill="1" applyBorder="1" applyAlignment="1">
      <alignment horizontal="right" vertical="top"/>
    </xf>
    <xf numFmtId="0" fontId="6" fillId="0" borderId="0" xfId="0" applyFont="1" applyBorder="1"/>
    <xf numFmtId="164" fontId="2" fillId="0" borderId="15" xfId="0" applyNumberFormat="1" applyFont="1" applyFill="1" applyBorder="1" applyAlignment="1">
      <alignment vertical="top"/>
    </xf>
    <xf numFmtId="165" fontId="3" fillId="0" borderId="12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2" fillId="0" borderId="14" xfId="0" applyNumberFormat="1" applyFont="1" applyFill="1" applyBorder="1" applyAlignment="1">
      <alignment vertical="top"/>
    </xf>
    <xf numFmtId="165" fontId="3" fillId="0" borderId="0" xfId="0" applyNumberFormat="1" applyFont="1" applyFill="1" applyAlignment="1">
      <alignment horizontal="right" vertical="top"/>
    </xf>
    <xf numFmtId="166" fontId="4" fillId="0" borderId="5" xfId="0" applyNumberFormat="1" applyFont="1" applyFill="1" applyBorder="1" applyAlignment="1">
      <alignment horizontal="right" vertical="top"/>
    </xf>
    <xf numFmtId="166" fontId="6" fillId="0" borderId="5" xfId="0" applyNumberFormat="1" applyFont="1" applyFill="1" applyBorder="1" applyAlignment="1">
      <alignment horizontal="right" vertical="top"/>
    </xf>
    <xf numFmtId="166" fontId="4" fillId="0" borderId="10" xfId="0" applyNumberFormat="1" applyFont="1" applyFill="1" applyBorder="1" applyAlignment="1">
      <alignment horizontal="right" vertical="top"/>
    </xf>
    <xf numFmtId="166" fontId="4" fillId="0" borderId="8" xfId="0" applyNumberFormat="1" applyFont="1" applyFill="1" applyBorder="1" applyAlignment="1">
      <alignment horizontal="right" vertical="top"/>
    </xf>
    <xf numFmtId="0" fontId="4" fillId="0" borderId="3" xfId="1" applyFont="1" applyBorder="1" applyAlignment="1" applyProtection="1">
      <alignment horizontal="centerContinuous" vertical="center" wrapText="1" readingOrder="1"/>
      <protection locked="0"/>
    </xf>
    <xf numFmtId="0" fontId="4" fillId="0" borderId="4" xfId="1" applyFont="1" applyBorder="1" applyAlignment="1" applyProtection="1">
      <alignment horizontal="centerContinuous" vertical="center" wrapText="1" readingOrder="1"/>
      <protection locked="0"/>
    </xf>
    <xf numFmtId="0" fontId="4" fillId="0" borderId="14" xfId="1" applyFont="1" applyBorder="1" applyAlignment="1" applyProtection="1">
      <alignment horizontal="right" wrapText="1" readingOrder="1"/>
      <protection locked="0"/>
    </xf>
    <xf numFmtId="0" fontId="4" fillId="0" borderId="8" xfId="1" applyFont="1" applyBorder="1" applyAlignment="1" applyProtection="1">
      <alignment horizontal="right" wrapText="1" readingOrder="1"/>
      <protection locked="0"/>
    </xf>
    <xf numFmtId="0" fontId="4" fillId="0" borderId="1" xfId="1" applyFont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6" xfId="1" applyFont="1" applyBorder="1" applyAlignment="1" applyProtection="1">
      <alignment horizontal="center" wrapText="1" readingOrder="1"/>
      <protection locked="0"/>
    </xf>
    <xf numFmtId="0" fontId="4" fillId="0" borderId="13" xfId="1" applyFont="1" applyBorder="1" applyAlignment="1" applyProtection="1">
      <alignment horizontal="center" wrapText="1" readingOrder="1"/>
      <protection locked="0"/>
    </xf>
    <xf numFmtId="0" fontId="4" fillId="0" borderId="7" xfId="1" applyFont="1" applyBorder="1" applyAlignment="1" applyProtection="1">
      <alignment horizontal="center" vertical="center" wrapText="1" readingOrder="1"/>
      <protection locked="0"/>
    </xf>
  </cellXfs>
  <cellStyles count="5">
    <cellStyle name="Normal" xfId="0" builtinId="0"/>
    <cellStyle name="Normal 2" xfId="1" xr:uid="{0A55AF89-432B-4FAC-8F15-BB34A465F988}"/>
    <cellStyle name="Normal 3 2" xfId="2" xr:uid="{8B63ECD3-6EDB-4BC9-AE09-90B7DA7208A1}"/>
    <cellStyle name="Normal 4" xfId="4" xr:uid="{946C33DF-0426-46AB-8FA8-17C8AD2C9400}"/>
    <cellStyle name="Normal 6" xfId="3" xr:uid="{B51C0D00-7344-456E-9F83-F4149F7CA6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4B3E0-C366-44C7-926D-15DBF68F80CC}">
  <sheetPr>
    <pageSetUpPr fitToPage="1"/>
  </sheetPr>
  <dimension ref="A1:H14"/>
  <sheetViews>
    <sheetView showGridLines="0" tabSelected="1" zoomScaleNormal="100" workbookViewId="0">
      <selection sqref="A1:H1"/>
    </sheetView>
  </sheetViews>
  <sheetFormatPr defaultColWidth="8.81640625" defaultRowHeight="13" x14ac:dyDescent="0.3"/>
  <cols>
    <col min="1" max="1" width="41.1796875" style="1" bestFit="1" customWidth="1"/>
    <col min="2" max="2" width="10.453125" style="1" customWidth="1"/>
    <col min="3" max="4" width="9.81640625" style="1" customWidth="1"/>
    <col min="5" max="5" width="8.90625" style="1" customWidth="1"/>
    <col min="6" max="6" width="9.1796875" style="1" customWidth="1"/>
    <col min="7" max="16384" width="8.81640625" style="1"/>
  </cols>
  <sheetData>
    <row r="1" spans="1:8" x14ac:dyDescent="0.3">
      <c r="A1" s="35" t="s">
        <v>15</v>
      </c>
      <c r="B1" s="35"/>
      <c r="C1" s="35"/>
      <c r="D1" s="35"/>
      <c r="E1" s="35"/>
      <c r="F1" s="35"/>
      <c r="G1" s="35"/>
      <c r="H1" s="35"/>
    </row>
    <row r="2" spans="1:8" ht="13.5" thickBot="1" x14ac:dyDescent="0.3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3" customHeight="1" x14ac:dyDescent="0.3">
      <c r="A3" s="2"/>
      <c r="B3" s="37" t="s">
        <v>3</v>
      </c>
      <c r="C3" s="37" t="s">
        <v>4</v>
      </c>
      <c r="D3" s="37" t="s">
        <v>5</v>
      </c>
      <c r="E3" s="30" t="s">
        <v>14</v>
      </c>
      <c r="F3" s="31"/>
      <c r="G3" s="31"/>
      <c r="H3" s="31"/>
    </row>
    <row r="4" spans="1:8" ht="13" customHeight="1" x14ac:dyDescent="0.3">
      <c r="A4" s="20"/>
      <c r="B4" s="38"/>
      <c r="C4" s="38"/>
      <c r="D4" s="38"/>
      <c r="E4" s="40" t="s">
        <v>6</v>
      </c>
      <c r="F4" s="41"/>
      <c r="G4" s="42" t="s">
        <v>7</v>
      </c>
      <c r="H4" s="42"/>
    </row>
    <row r="5" spans="1:8" ht="13.5" thickBot="1" x14ac:dyDescent="0.35">
      <c r="A5" s="3"/>
      <c r="B5" s="39"/>
      <c r="C5" s="39"/>
      <c r="D5" s="39"/>
      <c r="E5" s="32" t="s">
        <v>1</v>
      </c>
      <c r="F5" s="33" t="s">
        <v>2</v>
      </c>
      <c r="G5" s="34" t="s">
        <v>1</v>
      </c>
      <c r="H5" s="34" t="s">
        <v>2</v>
      </c>
    </row>
    <row r="6" spans="1:8" s="5" customFormat="1" x14ac:dyDescent="0.35">
      <c r="A6" s="4" t="s">
        <v>8</v>
      </c>
      <c r="B6" s="11">
        <f>SUM(B7:B10)</f>
        <v>921.19555199999991</v>
      </c>
      <c r="C6" s="11">
        <f>SUM(C7:C10)</f>
        <v>952.67</v>
      </c>
      <c r="D6" s="11">
        <f>SUM(D7:D10)</f>
        <v>961.81000000000006</v>
      </c>
      <c r="E6" s="21">
        <f>D6-B6</f>
        <v>40.614448000000152</v>
      </c>
      <c r="F6" s="26">
        <f>IF(B6&lt;&gt;0,E6/B6,"N/A")</f>
        <v>4.4088845101154107E-2</v>
      </c>
      <c r="G6" s="12">
        <f>D6-C6</f>
        <v>9.1400000000001</v>
      </c>
      <c r="H6" s="13">
        <f>IF(C6&lt;&gt;0,G6/C6,"N/A")</f>
        <v>9.5940881942331562E-3</v>
      </c>
    </row>
    <row r="7" spans="1:8" s="5" customFormat="1" x14ac:dyDescent="0.35">
      <c r="A7" s="6" t="s">
        <v>9</v>
      </c>
      <c r="B7" s="25">
        <f>912.765552-B8-B9</f>
        <v>636.73885299999995</v>
      </c>
      <c r="C7" s="25">
        <f>947.27-C8-C9</f>
        <v>664.22</v>
      </c>
      <c r="D7" s="25">
        <f>950.21-D8-D9</f>
        <v>666.03</v>
      </c>
      <c r="E7" s="22">
        <f t="shared" ref="E7:E12" si="0">D7-B7</f>
        <v>29.291147000000024</v>
      </c>
      <c r="F7" s="27">
        <f t="shared" ref="F7:F12" si="1">IF(B7&lt;&gt;0,E7/B7,"N/A")</f>
        <v>4.6001821409192421E-2</v>
      </c>
      <c r="G7" s="14">
        <f t="shared" ref="G7:G12" si="2">D7-C7</f>
        <v>1.8099999999999454</v>
      </c>
      <c r="H7" s="15">
        <f t="shared" ref="H7:H12" si="3">IF(C7&lt;&gt;0,G7/C7,"N/A")</f>
        <v>2.7250007527625567E-3</v>
      </c>
    </row>
    <row r="8" spans="1:8" s="5" customFormat="1" ht="25" x14ac:dyDescent="0.35">
      <c r="A8" s="6" t="s">
        <v>10</v>
      </c>
      <c r="B8" s="25">
        <v>276.012698</v>
      </c>
      <c r="C8" s="25">
        <v>278.05</v>
      </c>
      <c r="D8" s="25">
        <v>278.98</v>
      </c>
      <c r="E8" s="22">
        <f t="shared" si="0"/>
        <v>2.9673020000000179</v>
      </c>
      <c r="F8" s="27">
        <f t="shared" si="1"/>
        <v>1.0750599597414239E-2</v>
      </c>
      <c r="G8" s="14">
        <f t="shared" si="2"/>
        <v>0.93000000000000682</v>
      </c>
      <c r="H8" s="15">
        <f t="shared" si="3"/>
        <v>3.3447221722711987E-3</v>
      </c>
    </row>
    <row r="9" spans="1:8" s="5" customFormat="1" ht="25" x14ac:dyDescent="0.35">
      <c r="A9" s="6" t="s">
        <v>11</v>
      </c>
      <c r="B9" s="25">
        <v>1.4001E-2</v>
      </c>
      <c r="C9" s="25">
        <v>5</v>
      </c>
      <c r="D9" s="25">
        <v>5.2</v>
      </c>
      <c r="E9" s="22">
        <f t="shared" si="0"/>
        <v>5.1859989999999998</v>
      </c>
      <c r="F9" s="27">
        <f t="shared" si="1"/>
        <v>370.40204271123491</v>
      </c>
      <c r="G9" s="14">
        <f t="shared" si="2"/>
        <v>0.20000000000000018</v>
      </c>
      <c r="H9" s="15">
        <f t="shared" si="3"/>
        <v>4.0000000000000036E-2</v>
      </c>
    </row>
    <row r="10" spans="1:8" s="5" customFormat="1" x14ac:dyDescent="0.35">
      <c r="A10" s="7" t="s">
        <v>12</v>
      </c>
      <c r="B10" s="25">
        <v>8.43</v>
      </c>
      <c r="C10" s="25">
        <v>5.4</v>
      </c>
      <c r="D10" s="25">
        <v>11.6</v>
      </c>
      <c r="E10" s="22">
        <f t="shared" si="0"/>
        <v>3.17</v>
      </c>
      <c r="F10" s="27">
        <f t="shared" si="1"/>
        <v>0.37603795966785292</v>
      </c>
      <c r="G10" s="14">
        <f t="shared" si="2"/>
        <v>6.1999999999999993</v>
      </c>
      <c r="H10" s="15">
        <f t="shared" si="3"/>
        <v>1.1481481481481479</v>
      </c>
    </row>
    <row r="11" spans="1:8" s="5" customFormat="1" ht="26" x14ac:dyDescent="0.35">
      <c r="A11" s="8" t="s">
        <v>13</v>
      </c>
      <c r="B11" s="16">
        <v>153.869586</v>
      </c>
      <c r="C11" s="16">
        <v>240</v>
      </c>
      <c r="D11" s="16">
        <v>248</v>
      </c>
      <c r="E11" s="23">
        <f t="shared" si="0"/>
        <v>94.130414000000002</v>
      </c>
      <c r="F11" s="28">
        <f t="shared" si="1"/>
        <v>0.61175451528153202</v>
      </c>
      <c r="G11" s="16">
        <f t="shared" si="2"/>
        <v>8</v>
      </c>
      <c r="H11" s="17">
        <f t="shared" si="3"/>
        <v>3.3333333333333333E-2</v>
      </c>
    </row>
    <row r="12" spans="1:8" s="5" customFormat="1" ht="13.5" thickBot="1" x14ac:dyDescent="0.4">
      <c r="A12" s="9" t="s">
        <v>16</v>
      </c>
      <c r="B12" s="18">
        <f>SUM(B6,B11)</f>
        <v>1075.0651379999999</v>
      </c>
      <c r="C12" s="18">
        <f>SUM(C6,C11)</f>
        <v>1192.67</v>
      </c>
      <c r="D12" s="18">
        <f>SUM(D6,D11)</f>
        <v>1209.81</v>
      </c>
      <c r="E12" s="24">
        <f t="shared" si="0"/>
        <v>134.74486200000001</v>
      </c>
      <c r="F12" s="29">
        <f t="shared" si="1"/>
        <v>0.12533646310089913</v>
      </c>
      <c r="G12" s="18">
        <f t="shared" si="2"/>
        <v>17.139999999999873</v>
      </c>
      <c r="H12" s="19">
        <f t="shared" si="3"/>
        <v>1.4371116905765946E-2</v>
      </c>
    </row>
    <row r="14" spans="1:8" x14ac:dyDescent="0.3">
      <c r="A14" s="10"/>
    </row>
  </sheetData>
  <mergeCells count="7">
    <mergeCell ref="A1:H1"/>
    <mergeCell ref="A2:H2"/>
    <mergeCell ref="B3:B5"/>
    <mergeCell ref="C3:C5"/>
    <mergeCell ref="D3:D5"/>
    <mergeCell ref="E4:F4"/>
    <mergeCell ref="G4:H4"/>
  </mergeCells>
  <pageMargins left="0.7" right="0.7" top="0.75" bottom="0.75" header="0.3" footer="0.3"/>
  <pageSetup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Research Facilities Fundg</vt:lpstr>
      <vt:lpstr>'Major Research Facilities Fundg'!Print_Area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2021-05-26T15:50:34Z</cp:lastPrinted>
  <dcterms:created xsi:type="dcterms:W3CDTF">2021-04-12T16:20:42Z</dcterms:created>
  <dcterms:modified xsi:type="dcterms:W3CDTF">2021-05-26T15:59:34Z</dcterms:modified>
</cp:coreProperties>
</file>