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B741A7E8-E11A-463F-8A9B-83398B7449E7}" xr6:coauthVersionLast="46" xr6:coauthVersionMax="46" xr10:uidLastSave="{00000000-0000-0000-0000-000000000000}"/>
  <bookViews>
    <workbookView xWindow="-110" yWindow="-110" windowWidth="19420" windowHeight="10420" xr2:uid="{8C88043E-70AA-4150-8EEB-A8BE9C60C2B5}"/>
  </bookViews>
  <sheets>
    <sheet name="Total Obligs for NOIRLa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D9" i="1"/>
  <c r="C9" i="1"/>
  <c r="B9" i="1"/>
  <c r="I7" i="1"/>
  <c r="I11" i="1" s="1"/>
  <c r="H7" i="1"/>
  <c r="H11" i="1" s="1"/>
  <c r="G7" i="1"/>
  <c r="G11" i="1" s="1"/>
  <c r="F7" i="1"/>
  <c r="F11" i="1" s="1"/>
  <c r="E7" i="1"/>
  <c r="E11" i="1" s="1"/>
  <c r="D7" i="1"/>
  <c r="D11" i="1" s="1"/>
  <c r="C7" i="1"/>
  <c r="C11" i="1" s="1"/>
  <c r="B7" i="1"/>
  <c r="B11" i="1" s="1"/>
</calcChain>
</file>

<file path=xl/sharedStrings.xml><?xml version="1.0" encoding="utf-8"?>
<sst xmlns="http://schemas.openxmlformats.org/spreadsheetml/2006/main" count="21" uniqueCount="21">
  <si>
    <t>(Dollars in Millions)</t>
  </si>
  <si>
    <t>FY 2023</t>
  </si>
  <si>
    <t>FY 2024</t>
  </si>
  <si>
    <t>FY 2025</t>
  </si>
  <si>
    <t>FY 2026</t>
  </si>
  <si>
    <t>Total</t>
  </si>
  <si>
    <r>
      <t>ESTIMATES</t>
    </r>
    <r>
      <rPr>
        <vertAlign val="superscript"/>
        <sz val="10"/>
        <rFont val="Arial"/>
        <family val="2"/>
      </rPr>
      <t>1</t>
    </r>
  </si>
  <si>
    <t>Mid-Scale Observatories &amp; CSDC</t>
  </si>
  <si>
    <t>Operations &amp; Maintenance</t>
  </si>
  <si>
    <t>Total Obligations for NOIRLab</t>
  </si>
  <si>
    <t>FY 2020
Actual</t>
  </si>
  <si>
    <t>FY 2021 Estimate</t>
  </si>
  <si>
    <t>FY 2022
Request</t>
  </si>
  <si>
    <t>FY 2027</t>
  </si>
  <si>
    <r>
      <t>Special Projects</t>
    </r>
    <r>
      <rPr>
        <i/>
        <vertAlign val="superscript"/>
        <sz val="9.5"/>
        <rFont val="Arial"/>
        <family val="2"/>
      </rPr>
      <t>2</t>
    </r>
  </si>
  <si>
    <t>Gemini Observatory O&amp;M</t>
  </si>
  <si>
    <t>Vera C. Rubin Observatory Operations</t>
  </si>
  <si>
    <r>
      <t>NOIRLab Transition</t>
    </r>
    <r>
      <rPr>
        <vertAlign val="superscript"/>
        <sz val="10"/>
        <rFont val="Arial"/>
        <family val="2"/>
      </rPr>
      <t>3</t>
    </r>
  </si>
  <si>
    <r>
      <rPr>
        <vertAlign val="superscript"/>
        <sz val="10"/>
        <rFont val="Arial"/>
        <family val="2"/>
      </rPr>
      <t>3</t>
    </r>
    <r>
      <rPr>
        <sz val="9"/>
        <rFont val="Arial"/>
        <family val="2"/>
      </rPr>
      <t xml:space="preserve"> Transition activities associated with the creation of NOIRLab were funded in FY 2019 and FY 2020.</t>
    </r>
  </si>
  <si>
    <r>
      <rPr>
        <vertAlign val="superscript"/>
        <sz val="9"/>
        <rFont val="Arial"/>
        <family val="2"/>
      </rPr>
      <t xml:space="preserve">1 </t>
    </r>
    <r>
      <rPr>
        <sz val="9"/>
        <rFont val="Arial"/>
        <family val="2"/>
      </rPr>
      <t>Outyear funding estimates are for planning purposes only. A new NOIRLab-wide cooperative agreement is expected for the period FY 2023-FY 2027.</t>
    </r>
  </si>
  <si>
    <r>
      <rPr>
        <vertAlign val="superscript"/>
        <sz val="9"/>
        <rFont val="Arial"/>
        <family val="2"/>
      </rPr>
      <t>2</t>
    </r>
    <r>
      <rPr>
        <sz val="9"/>
        <rFont val="Arial"/>
        <family val="2"/>
      </rPr>
      <t xml:space="preserve"> Special projects funding supports the Windows on the Universe Center for Astronomy Outreach, ongoing activities at the WIYN telescope, as well as potential future participation in the U.S. Extremely Large Telescope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</si>
</sst>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quot;$&quot;#,##0.00;&quot;-&quot;?"/>
    <numFmt numFmtId="165" formatCode="#,##0.00;\-#,##0.00;&quot;-&quot;?"/>
  </numFmts>
  <fonts count="8" x14ac:knownFonts="1">
    <font>
      <sz val="11"/>
      <color theme="1"/>
      <name val="Calibri"/>
      <family val="2"/>
      <scheme val="minor"/>
    </font>
    <font>
      <b/>
      <sz val="10"/>
      <name val="Arial"/>
      <family val="2"/>
    </font>
    <font>
      <sz val="10"/>
      <name val="Arial"/>
      <family val="2"/>
    </font>
    <font>
      <vertAlign val="superscript"/>
      <sz val="10"/>
      <name val="Arial"/>
      <family val="2"/>
    </font>
    <font>
      <sz val="9"/>
      <name val="Arial"/>
      <family val="2"/>
    </font>
    <font>
      <vertAlign val="superscript"/>
      <sz val="9"/>
      <name val="Arial"/>
      <family val="2"/>
    </font>
    <font>
      <i/>
      <sz val="9.5"/>
      <name val="Arial"/>
      <family val="2"/>
    </font>
    <font>
      <i/>
      <vertAlign val="superscript"/>
      <sz val="9.5"/>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29">
    <xf numFmtId="0" fontId="0" fillId="0" borderId="0" xfId="0"/>
    <xf numFmtId="164" fontId="2" fillId="0" borderId="0" xfId="0" applyNumberFormat="1" applyFont="1" applyAlignment="1">
      <alignment wrapText="1"/>
    </xf>
    <xf numFmtId="164" fontId="2" fillId="0" borderId="3" xfId="0" applyNumberFormat="1" applyFont="1" applyBorder="1" applyAlignment="1">
      <alignment wrapText="1"/>
    </xf>
    <xf numFmtId="164" fontId="2" fillId="0" borderId="3" xfId="0" applyNumberFormat="1" applyFont="1" applyBorder="1" applyAlignment="1">
      <alignment horizontal="right"/>
    </xf>
    <xf numFmtId="164" fontId="2" fillId="0" borderId="0" xfId="0" applyNumberFormat="1" applyFont="1" applyAlignment="1">
      <alignment vertical="top" wrapText="1"/>
    </xf>
    <xf numFmtId="164" fontId="2" fillId="0" borderId="0" xfId="0" applyNumberFormat="1" applyFont="1" applyAlignment="1">
      <alignment vertical="center"/>
    </xf>
    <xf numFmtId="43" fontId="2" fillId="0" borderId="0" xfId="0" applyNumberFormat="1" applyFont="1" applyAlignment="1">
      <alignment horizontal="right" vertical="center"/>
    </xf>
    <xf numFmtId="43" fontId="2" fillId="0" borderId="0" xfId="0" applyNumberFormat="1" applyFont="1" applyAlignment="1">
      <alignment vertical="center"/>
    </xf>
    <xf numFmtId="164" fontId="2" fillId="0" borderId="0" xfId="0" applyNumberFormat="1" applyFont="1" applyAlignment="1">
      <alignment horizontal="left" vertical="top" wrapText="1"/>
    </xf>
    <xf numFmtId="165" fontId="2" fillId="0" borderId="0" xfId="0" applyNumberFormat="1" applyFont="1" applyAlignment="1">
      <alignment horizontal="right" vertical="center"/>
    </xf>
    <xf numFmtId="164" fontId="6" fillId="0" borderId="0" xfId="0" applyNumberFormat="1" applyFont="1" applyAlignment="1">
      <alignment vertical="top" wrapText="1"/>
    </xf>
    <xf numFmtId="0" fontId="0" fillId="0" borderId="0" xfId="0" applyBorder="1"/>
    <xf numFmtId="164" fontId="6" fillId="0" borderId="0" xfId="0" applyNumberFormat="1" applyFont="1" applyAlignment="1">
      <alignment horizontal="left" vertical="top" wrapText="1" indent="1"/>
    </xf>
    <xf numFmtId="165" fontId="6" fillId="0" borderId="0" xfId="0" applyNumberFormat="1" applyFont="1" applyAlignment="1">
      <alignment vertical="center"/>
    </xf>
    <xf numFmtId="43" fontId="6" fillId="0" borderId="0" xfId="0" applyNumberFormat="1" applyFont="1" applyAlignment="1">
      <alignment horizontal="right" vertical="center"/>
    </xf>
    <xf numFmtId="43" fontId="6" fillId="0" borderId="0" xfId="0" applyNumberFormat="1" applyFont="1" applyAlignment="1">
      <alignment vertical="center"/>
    </xf>
    <xf numFmtId="165" fontId="6" fillId="0" borderId="0" xfId="0" applyNumberFormat="1" applyFont="1" applyFill="1" applyAlignment="1">
      <alignment horizontal="right" vertical="center"/>
    </xf>
    <xf numFmtId="43" fontId="6" fillId="0" borderId="0" xfId="0" applyNumberFormat="1" applyFont="1" applyFill="1" applyAlignment="1">
      <alignment vertical="center"/>
    </xf>
    <xf numFmtId="43" fontId="2" fillId="0" borderId="0" xfId="0" applyNumberFormat="1" applyFont="1" applyFill="1" applyAlignment="1">
      <alignment horizontal="right" vertical="center"/>
    </xf>
    <xf numFmtId="164" fontId="1" fillId="0" borderId="4" xfId="0" applyNumberFormat="1" applyFont="1" applyFill="1" applyBorder="1" applyAlignment="1">
      <alignment vertical="top" wrapText="1"/>
    </xf>
    <xf numFmtId="164" fontId="1" fillId="0" borderId="4" xfId="0" applyNumberFormat="1" applyFont="1" applyFill="1" applyBorder="1" applyAlignment="1">
      <alignment vertical="center"/>
    </xf>
    <xf numFmtId="0" fontId="0" fillId="0" borderId="0" xfId="0" applyFill="1" applyAlignment="1">
      <alignment vertical="center"/>
    </xf>
    <xf numFmtId="164" fontId="4" fillId="0" borderId="2" xfId="0" applyNumberFormat="1" applyFont="1" applyBorder="1" applyAlignment="1">
      <alignment vertical="top" wrapText="1"/>
    </xf>
    <xf numFmtId="0" fontId="4" fillId="0" borderId="0" xfId="0" applyFont="1" applyAlignment="1">
      <alignment horizontal="left" vertical="top" wrapText="1"/>
    </xf>
    <xf numFmtId="164" fontId="1" fillId="0" borderId="0" xfId="0" applyNumberFormat="1" applyFont="1" applyAlignment="1">
      <alignment horizontal="center" vertical="center"/>
    </xf>
    <xf numFmtId="164" fontId="2" fillId="0" borderId="1" xfId="0" applyNumberFormat="1" applyFont="1" applyBorder="1" applyAlignment="1">
      <alignment horizontal="center"/>
    </xf>
    <xf numFmtId="164" fontId="2" fillId="0" borderId="2" xfId="0" applyNumberFormat="1" applyFont="1" applyBorder="1" applyAlignment="1">
      <alignment horizontal="right" wrapText="1"/>
    </xf>
    <xf numFmtId="164" fontId="2" fillId="0" borderId="3" xfId="0" applyNumberFormat="1" applyFont="1" applyBorder="1" applyAlignment="1">
      <alignment horizontal="right" wrapText="1"/>
    </xf>
    <xf numFmtId="164" fontId="1" fillId="2" borderId="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6779-4F4F-47D3-AF86-A935EF2FECB4}">
  <dimension ref="A1:I17"/>
  <sheetViews>
    <sheetView showGridLines="0" tabSelected="1" zoomScale="81" zoomScaleNormal="80" workbookViewId="0">
      <selection sqref="A1:I1"/>
    </sheetView>
  </sheetViews>
  <sheetFormatPr defaultRowHeight="14.5" x14ac:dyDescent="0.35"/>
  <cols>
    <col min="1" max="1" width="32.81640625" bestFit="1" customWidth="1"/>
    <col min="2" max="9" width="8.54296875" customWidth="1"/>
  </cols>
  <sheetData>
    <row r="1" spans="1:9" ht="14.5" customHeight="1" x14ac:dyDescent="0.35">
      <c r="A1" s="24" t="s">
        <v>9</v>
      </c>
      <c r="B1" s="24"/>
      <c r="C1" s="24"/>
      <c r="D1" s="24"/>
      <c r="E1" s="24"/>
      <c r="F1" s="24"/>
      <c r="G1" s="24"/>
      <c r="H1" s="24"/>
      <c r="I1" s="24"/>
    </row>
    <row r="2" spans="1:9" ht="14.5" customHeight="1" thickBot="1" x14ac:dyDescent="0.4">
      <c r="A2" s="25" t="s">
        <v>0</v>
      </c>
      <c r="B2" s="25"/>
      <c r="C2" s="25"/>
      <c r="D2" s="25"/>
      <c r="E2" s="25"/>
      <c r="F2" s="25"/>
      <c r="G2" s="25"/>
      <c r="H2" s="25"/>
      <c r="I2" s="25"/>
    </row>
    <row r="3" spans="1:9" ht="14.5" customHeight="1" x14ac:dyDescent="0.35">
      <c r="A3" s="1"/>
      <c r="B3" s="26" t="s">
        <v>10</v>
      </c>
      <c r="C3" s="26" t="s">
        <v>11</v>
      </c>
      <c r="D3" s="26" t="s">
        <v>12</v>
      </c>
      <c r="E3" s="28" t="s">
        <v>6</v>
      </c>
      <c r="F3" s="28"/>
      <c r="G3" s="28"/>
      <c r="H3" s="28"/>
      <c r="I3" s="28"/>
    </row>
    <row r="4" spans="1:9" ht="14.5" customHeight="1" x14ac:dyDescent="0.35">
      <c r="A4" s="2"/>
      <c r="B4" s="27"/>
      <c r="C4" s="27"/>
      <c r="D4" s="27"/>
      <c r="E4" s="3" t="s">
        <v>1</v>
      </c>
      <c r="F4" s="3" t="s">
        <v>2</v>
      </c>
      <c r="G4" s="3" t="s">
        <v>3</v>
      </c>
      <c r="H4" s="3" t="s">
        <v>4</v>
      </c>
      <c r="I4" s="3" t="s">
        <v>13</v>
      </c>
    </row>
    <row r="5" spans="1:9" s="10" customFormat="1" ht="14.5" customHeight="1" x14ac:dyDescent="0.35">
      <c r="A5" s="4" t="s">
        <v>16</v>
      </c>
      <c r="B5" s="5">
        <v>0.01</v>
      </c>
      <c r="C5" s="5">
        <v>5</v>
      </c>
      <c r="D5" s="5">
        <v>5.2</v>
      </c>
      <c r="E5" s="5">
        <v>19.98</v>
      </c>
      <c r="F5" s="5">
        <v>33.799999999999997</v>
      </c>
      <c r="G5" s="5">
        <v>36.090000000000003</v>
      </c>
      <c r="H5" s="5">
        <v>36.340000000000003</v>
      </c>
      <c r="I5" s="5">
        <v>35.71</v>
      </c>
    </row>
    <row r="6" spans="1:9" s="10" customFormat="1" ht="14.5" customHeight="1" x14ac:dyDescent="0.35">
      <c r="A6" s="4" t="s">
        <v>15</v>
      </c>
      <c r="B6" s="6">
        <v>22.31</v>
      </c>
      <c r="C6" s="6">
        <v>22.98</v>
      </c>
      <c r="D6" s="18">
        <v>22.98</v>
      </c>
      <c r="E6" s="6">
        <v>23.67</v>
      </c>
      <c r="F6" s="6">
        <v>23.67</v>
      </c>
      <c r="G6" s="6">
        <v>23.67</v>
      </c>
      <c r="H6" s="6">
        <v>23.67</v>
      </c>
      <c r="I6" s="6">
        <v>23.67</v>
      </c>
    </row>
    <row r="7" spans="1:9" ht="14.5" customHeight="1" x14ac:dyDescent="0.35">
      <c r="A7" s="4" t="s">
        <v>7</v>
      </c>
      <c r="B7" s="6">
        <f>SUM(B8:B9)</f>
        <v>33.54</v>
      </c>
      <c r="C7" s="6">
        <f>SUM(C8:C9)</f>
        <v>29.950000000000003</v>
      </c>
      <c r="D7" s="6">
        <f t="shared" ref="D7:I7" si="0">SUM(D8:D9)</f>
        <v>26.259999999999998</v>
      </c>
      <c r="E7" s="6">
        <f t="shared" si="0"/>
        <v>22.549999999999997</v>
      </c>
      <c r="F7" s="6">
        <f t="shared" si="0"/>
        <v>21.13</v>
      </c>
      <c r="G7" s="6">
        <f t="shared" si="0"/>
        <v>21.13</v>
      </c>
      <c r="H7" s="6">
        <f t="shared" si="0"/>
        <v>21.13</v>
      </c>
      <c r="I7" s="6">
        <f t="shared" si="0"/>
        <v>21.13</v>
      </c>
    </row>
    <row r="8" spans="1:9" ht="14.5" customHeight="1" x14ac:dyDescent="0.35">
      <c r="A8" s="12" t="s">
        <v>8</v>
      </c>
      <c r="B8" s="13">
        <v>19.91</v>
      </c>
      <c r="C8" s="14">
        <v>20.51</v>
      </c>
      <c r="D8" s="16">
        <v>21.13</v>
      </c>
      <c r="E8" s="13">
        <v>21.13</v>
      </c>
      <c r="F8" s="13">
        <v>21.13</v>
      </c>
      <c r="G8" s="13">
        <v>21.13</v>
      </c>
      <c r="H8" s="13">
        <v>21.13</v>
      </c>
      <c r="I8" s="13">
        <v>21.13</v>
      </c>
    </row>
    <row r="9" spans="1:9" s="10" customFormat="1" ht="14.5" customHeight="1" x14ac:dyDescent="0.35">
      <c r="A9" s="12" t="s">
        <v>14</v>
      </c>
      <c r="B9" s="15">
        <f>12.08+0.33+1.22</f>
        <v>13.63</v>
      </c>
      <c r="C9" s="14">
        <f>7.72+1.14+0.58</f>
        <v>9.44</v>
      </c>
      <c r="D9" s="17">
        <f>3.54+1.17+0.42</f>
        <v>5.13</v>
      </c>
      <c r="E9" s="15">
        <f>1.24+0.18</f>
        <v>1.42</v>
      </c>
      <c r="F9" s="9">
        <v>0</v>
      </c>
      <c r="G9" s="9">
        <v>0</v>
      </c>
      <c r="H9" s="9">
        <v>0</v>
      </c>
      <c r="I9" s="9">
        <v>0</v>
      </c>
    </row>
    <row r="10" spans="1:9" s="10" customFormat="1" ht="14.5" customHeight="1" x14ac:dyDescent="0.35">
      <c r="A10" s="8" t="s">
        <v>17</v>
      </c>
      <c r="B10" s="7">
        <v>2</v>
      </c>
      <c r="C10" s="6">
        <v>0</v>
      </c>
      <c r="D10" s="9">
        <v>0</v>
      </c>
      <c r="E10" s="9">
        <v>0</v>
      </c>
      <c r="F10" s="9">
        <v>0</v>
      </c>
      <c r="G10" s="9">
        <v>0</v>
      </c>
      <c r="H10" s="9">
        <v>0</v>
      </c>
      <c r="I10" s="9">
        <v>0</v>
      </c>
    </row>
    <row r="11" spans="1:9" s="21" customFormat="1" ht="14.5" customHeight="1" thickBot="1" x14ac:dyDescent="0.4">
      <c r="A11" s="19" t="s">
        <v>5</v>
      </c>
      <c r="B11" s="20">
        <f>SUM(B5:B7,B10)</f>
        <v>57.86</v>
      </c>
      <c r="C11" s="20">
        <f t="shared" ref="C11:I11" si="1">SUM(C5:C7,C10)</f>
        <v>57.930000000000007</v>
      </c>
      <c r="D11" s="20">
        <f t="shared" si="1"/>
        <v>54.44</v>
      </c>
      <c r="E11" s="20">
        <f t="shared" si="1"/>
        <v>66.2</v>
      </c>
      <c r="F11" s="20">
        <f t="shared" si="1"/>
        <v>78.599999999999994</v>
      </c>
      <c r="G11" s="20">
        <f t="shared" si="1"/>
        <v>80.89</v>
      </c>
      <c r="H11" s="20">
        <f t="shared" si="1"/>
        <v>81.14</v>
      </c>
      <c r="I11" s="20">
        <f t="shared" si="1"/>
        <v>80.510000000000005</v>
      </c>
    </row>
    <row r="12" spans="1:9" ht="27" customHeight="1" x14ac:dyDescent="0.35">
      <c r="A12" s="22" t="s">
        <v>19</v>
      </c>
      <c r="B12" s="22"/>
      <c r="C12" s="22"/>
      <c r="D12" s="22"/>
      <c r="E12" s="22"/>
      <c r="F12" s="22"/>
      <c r="G12" s="22"/>
      <c r="H12" s="22"/>
      <c r="I12" s="22"/>
    </row>
    <row r="13" spans="1:9" ht="27" customHeight="1" x14ac:dyDescent="0.35">
      <c r="A13" s="23" t="s">
        <v>20</v>
      </c>
      <c r="B13" s="23"/>
      <c r="C13" s="23"/>
      <c r="D13" s="23"/>
      <c r="E13" s="23"/>
      <c r="F13" s="23"/>
      <c r="G13" s="23"/>
      <c r="H13" s="23"/>
      <c r="I13" s="23"/>
    </row>
    <row r="14" spans="1:9" ht="14.5" customHeight="1" x14ac:dyDescent="0.35">
      <c r="A14" s="23" t="s">
        <v>18</v>
      </c>
      <c r="B14" s="23"/>
      <c r="C14" s="23"/>
      <c r="D14" s="23"/>
      <c r="E14" s="23"/>
      <c r="F14" s="23"/>
      <c r="G14" s="23"/>
      <c r="H14" s="23"/>
      <c r="I14" s="23"/>
    </row>
    <row r="15" spans="1:9" x14ac:dyDescent="0.35">
      <c r="A15" s="11"/>
      <c r="B15" s="11"/>
      <c r="C15" s="11"/>
      <c r="D15" s="11"/>
      <c r="E15" s="11"/>
      <c r="F15" s="11"/>
      <c r="G15" s="11"/>
      <c r="H15" s="11"/>
      <c r="I15" s="11"/>
    </row>
    <row r="16" spans="1:9" x14ac:dyDescent="0.35">
      <c r="A16" s="11"/>
      <c r="B16" s="11"/>
      <c r="C16" s="11"/>
      <c r="D16" s="11"/>
      <c r="E16" s="11"/>
      <c r="F16" s="11"/>
      <c r="G16" s="11"/>
      <c r="H16" s="11"/>
      <c r="I16" s="11"/>
    </row>
    <row r="17" spans="1:9" x14ac:dyDescent="0.35">
      <c r="A17" s="11"/>
      <c r="B17" s="11"/>
      <c r="C17" s="11"/>
      <c r="D17" s="11"/>
      <c r="E17" s="11"/>
      <c r="F17" s="11"/>
      <c r="G17" s="11"/>
      <c r="H17" s="11"/>
      <c r="I17" s="11"/>
    </row>
  </sheetData>
  <mergeCells count="9">
    <mergeCell ref="A12:I12"/>
    <mergeCell ref="A13:I13"/>
    <mergeCell ref="A14:I14"/>
    <mergeCell ref="A1:I1"/>
    <mergeCell ref="A2:I2"/>
    <mergeCell ref="D3:D4"/>
    <mergeCell ref="E3:I3"/>
    <mergeCell ref="B3:B4"/>
    <mergeCell ref="C3: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Obligs for NOIRLab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Sabus, Chantel L.</dc:creator>
  <cp:lastModifiedBy>Oxenrider, Clinton J.</cp:lastModifiedBy>
  <dcterms:created xsi:type="dcterms:W3CDTF">2020-01-22T16:32:43Z</dcterms:created>
  <dcterms:modified xsi:type="dcterms:W3CDTF">2021-05-26T18:43:02Z</dcterms:modified>
</cp:coreProperties>
</file>