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xr:revisionPtr revIDLastSave="0" documentId="8_{97BF0D2B-95ED-4353-A56A-DB480E51B559}" xr6:coauthVersionLast="46" xr6:coauthVersionMax="46" xr10:uidLastSave="{00000000-0000-0000-0000-000000000000}"/>
  <bookViews>
    <workbookView xWindow="-21940" yWindow="340" windowWidth="15380" windowHeight="15600" tabRatio="807" xr2:uid="{00000000-000D-0000-FFFF-FFFF00000000}"/>
  </bookViews>
  <sheets>
    <sheet name="AOAM by OBj Class" sheetId="2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8" l="1"/>
  <c r="F19" i="28" s="1"/>
  <c r="D19" i="28"/>
  <c r="G19" i="28" s="1"/>
  <c r="C19" i="28"/>
  <c r="B19" i="28"/>
  <c r="F18" i="28"/>
  <c r="G18" i="28" s="1"/>
  <c r="F17" i="28"/>
  <c r="G17" i="28" s="1"/>
  <c r="F16" i="28"/>
  <c r="G16" i="28" s="1"/>
  <c r="G15" i="28"/>
  <c r="F15" i="28"/>
  <c r="F14" i="28"/>
  <c r="G14" i="28" s="1"/>
  <c r="G13" i="28"/>
  <c r="F13" i="28"/>
  <c r="F12" i="28"/>
  <c r="G12" i="28" s="1"/>
  <c r="G11" i="28"/>
  <c r="F11" i="28"/>
  <c r="F10" i="28"/>
  <c r="G10" i="28" s="1"/>
  <c r="G9" i="28"/>
  <c r="F9" i="28"/>
  <c r="F8" i="28"/>
  <c r="G8" i="28" s="1"/>
  <c r="G7" i="28"/>
  <c r="F7" i="28"/>
  <c r="F6" i="28"/>
  <c r="G6" i="28" s="1"/>
  <c r="G5" i="28"/>
  <c r="F5" i="28"/>
</calcChain>
</file>

<file path=xl/sharedStrings.xml><?xml version="1.0" encoding="utf-8"?>
<sst xmlns="http://schemas.openxmlformats.org/spreadsheetml/2006/main" count="24" uniqueCount="24">
  <si>
    <t>Total</t>
  </si>
  <si>
    <t>Amount</t>
  </si>
  <si>
    <t>Percent</t>
  </si>
  <si>
    <t>AOAM by Object Class</t>
  </si>
  <si>
    <t>(Dollars in Thousands)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</si>
  <si>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</si>
  <si>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</si>
  <si>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</si>
  <si>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</si>
  <si>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</si>
  <si>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</si>
  <si>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</si>
  <si>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</si>
  <si>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</si>
  <si>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</si>
  <si>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Equipment</t>
  </si>
  <si>
    <t>Supplies and Materials</t>
  </si>
  <si>
    <t>Equipment</t>
  </si>
  <si>
    <t>Rental Payments to Others</t>
  </si>
  <si>
    <t>FY 2020 Actual</t>
  </si>
  <si>
    <t>FY 2021
Estimate</t>
  </si>
  <si>
    <t>FY 2022 Request</t>
  </si>
  <si>
    <t>Change over 
FY 2021 Estimate</t>
  </si>
  <si>
    <t>FY 2020 CARES Act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</si>
</sst>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"/>
    <numFmt numFmtId="167" formatCode="#,##0;\-#,##0;&quot;-&quot;??"/>
    <numFmt numFmtId="168" formatCode="0.0%;\-0.0%;&quot;-&quot;??"/>
    <numFmt numFmtId="169" formatCode="_(* #,##0_);_(* \(#,##0\);_(* &quot;-&quot;??_);_(@_)"/>
    <numFmt numFmtId="170" formatCode="_([$$-409]* #,##0.000_);_([$$-409]* \(#,##0.000\);_([$$-409]* &quot;-&quot;_);_(@_)"/>
    <numFmt numFmtId="171" formatCode="&quot;$&quot;#,##0;\-&quot;$&quot;#,##0;&quot;-&quot;??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44">
    <xf numFmtId="165" fontId="0" fillId="0" borderId="0" xfId="0"/>
    <xf numFmtId="165" fontId="24" fillId="0" borderId="0" xfId="0" applyFont="1"/>
    <xf numFmtId="165" fontId="24" fillId="0" borderId="0" xfId="0" applyFont="1" applyBorder="1"/>
    <xf numFmtId="165" fontId="24" fillId="61" borderId="0" xfId="0" applyFont="1" applyFill="1" applyBorder="1" applyAlignment="1">
      <alignment horizontal="center"/>
    </xf>
    <xf numFmtId="165" fontId="24" fillId="61" borderId="2" xfId="0" applyFont="1" applyFill="1" applyBorder="1" applyAlignment="1">
      <alignment horizontal="center"/>
    </xf>
    <xf numFmtId="165" fontId="3" fillId="0" borderId="2" xfId="0" applyFont="1" applyFill="1" applyBorder="1" applyAlignment="1">
      <alignment horizontal="right" wrapText="1"/>
    </xf>
    <xf numFmtId="170" fontId="24" fillId="0" borderId="0" xfId="0" applyNumberFormat="1" applyFont="1" applyBorder="1"/>
    <xf numFmtId="49" fontId="3" fillId="61" borderId="32" xfId="0" applyNumberFormat="1" applyFont="1" applyFill="1" applyBorder="1" applyAlignment="1">
      <alignment vertical="top"/>
    </xf>
    <xf numFmtId="171" fontId="3" fillId="0" borderId="32" xfId="0" applyNumberFormat="1" applyFont="1" applyFill="1" applyBorder="1" applyAlignment="1">
      <alignment vertical="top"/>
    </xf>
    <xf numFmtId="168" fontId="3" fillId="61" borderId="32" xfId="6080" applyNumberFormat="1" applyFont="1" applyFill="1" applyBorder="1" applyAlignment="1">
      <alignment horizontal="right" vertical="top"/>
    </xf>
    <xf numFmtId="169" fontId="24" fillId="0" borderId="0" xfId="6182" applyNumberFormat="1" applyFont="1" applyBorder="1" applyAlignment="1">
      <alignment vertical="top"/>
    </xf>
    <xf numFmtId="165" fontId="24" fillId="0" borderId="0" xfId="0" applyFont="1" applyAlignment="1">
      <alignment vertical="top"/>
    </xf>
    <xf numFmtId="49" fontId="3" fillId="61" borderId="0" xfId="0" applyNumberFormat="1" applyFont="1" applyFill="1" applyBorder="1" applyAlignment="1">
      <alignment vertical="top"/>
    </xf>
    <xf numFmtId="167" fontId="3" fillId="0" borderId="0" xfId="0" applyNumberFormat="1" applyFont="1" applyFill="1" applyBorder="1" applyAlignment="1">
      <alignment vertical="top"/>
    </xf>
    <xf numFmtId="168" fontId="3" fillId="61" borderId="0" xfId="6080" applyNumberFormat="1" applyFont="1" applyFill="1" applyBorder="1" applyAlignment="1">
      <alignment horizontal="right" vertical="top"/>
    </xf>
    <xf numFmtId="165" fontId="24" fillId="0" borderId="0" xfId="0" applyFont="1" applyBorder="1" applyAlignment="1">
      <alignment vertical="top"/>
    </xf>
    <xf numFmtId="10" fontId="24" fillId="0" borderId="0" xfId="6080" applyNumberFormat="1" applyFont="1" applyBorder="1" applyAlignment="1">
      <alignment vertical="top"/>
    </xf>
    <xf numFmtId="10" fontId="24" fillId="0" borderId="0" xfId="6080" applyNumberFormat="1" applyFont="1" applyAlignment="1">
      <alignment vertical="top"/>
    </xf>
    <xf numFmtId="167" fontId="3" fillId="61" borderId="0" xfId="0" applyNumberFormat="1" applyFont="1" applyFill="1" applyBorder="1" applyAlignment="1">
      <alignment vertical="top"/>
    </xf>
    <xf numFmtId="49" fontId="3" fillId="61" borderId="0" xfId="0" applyNumberFormat="1" applyFont="1" applyFill="1" applyBorder="1" applyAlignment="1">
      <alignment horizontal="left" vertical="top"/>
    </xf>
    <xf numFmtId="166" fontId="3" fillId="0" borderId="32" xfId="153" applyNumberFormat="1" applyFont="1" applyFill="1" applyBorder="1" applyAlignment="1">
      <alignment vertical="top"/>
    </xf>
    <xf numFmtId="166" fontId="3" fillId="0" borderId="32" xfId="6184" applyNumberFormat="1" applyFont="1" applyFill="1" applyBorder="1" applyAlignment="1">
      <alignment vertical="top"/>
    </xf>
    <xf numFmtId="3" fontId="3" fillId="0" borderId="0" xfId="153" applyNumberFormat="1" applyFont="1" applyFill="1" applyBorder="1" applyAlignment="1">
      <alignment vertical="top"/>
    </xf>
    <xf numFmtId="3" fontId="3" fillId="0" borderId="0" xfId="6184" applyNumberFormat="1" applyFont="1" applyFill="1" applyAlignment="1">
      <alignment vertical="top"/>
    </xf>
    <xf numFmtId="3" fontId="3" fillId="0" borderId="0" xfId="6184" applyNumberFormat="1" applyFont="1" applyFill="1" applyBorder="1" applyAlignment="1">
      <alignment vertical="top"/>
    </xf>
    <xf numFmtId="3" fontId="24" fillId="0" borderId="0" xfId="0" applyNumberFormat="1" applyFont="1" applyFill="1" applyAlignment="1">
      <alignment vertical="top"/>
    </xf>
    <xf numFmtId="49" fontId="3" fillId="61" borderId="1" xfId="0" applyNumberFormat="1" applyFont="1" applyFill="1" applyBorder="1" applyAlignment="1">
      <alignment vertical="top"/>
    </xf>
    <xf numFmtId="3" fontId="3" fillId="0" borderId="1" xfId="153" applyNumberFormat="1" applyFont="1" applyFill="1" applyBorder="1" applyAlignment="1">
      <alignment vertical="top"/>
    </xf>
    <xf numFmtId="3" fontId="3" fillId="0" borderId="1" xfId="6184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top"/>
    </xf>
    <xf numFmtId="167" fontId="3" fillId="61" borderId="1" xfId="0" applyNumberFormat="1" applyFont="1" applyFill="1" applyBorder="1" applyAlignment="1">
      <alignment vertical="top"/>
    </xf>
    <xf numFmtId="168" fontId="3" fillId="61" borderId="1" xfId="6080" applyNumberFormat="1" applyFont="1" applyFill="1" applyBorder="1" applyAlignment="1">
      <alignment horizontal="right" vertical="top"/>
    </xf>
    <xf numFmtId="49" fontId="23" fillId="61" borderId="33" xfId="0" applyNumberFormat="1" applyFont="1" applyFill="1" applyBorder="1" applyAlignment="1">
      <alignment vertical="top"/>
    </xf>
    <xf numFmtId="171" fontId="23" fillId="61" borderId="33" xfId="0" applyNumberFormat="1" applyFont="1" applyFill="1" applyBorder="1" applyAlignment="1">
      <alignment vertical="top"/>
    </xf>
    <xf numFmtId="168" fontId="23" fillId="61" borderId="33" xfId="6080" applyNumberFormat="1" applyFont="1" applyFill="1" applyBorder="1" applyAlignment="1">
      <alignment horizontal="right" vertical="top"/>
    </xf>
    <xf numFmtId="165" fontId="23" fillId="61" borderId="0" xfId="0" applyFont="1" applyFill="1" applyBorder="1" applyAlignment="1">
      <alignment horizontal="center" vertical="top"/>
    </xf>
    <xf numFmtId="165" fontId="3" fillId="61" borderId="1" xfId="0" applyFont="1" applyFill="1" applyBorder="1" applyAlignment="1">
      <alignment horizontal="center" vertical="top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3" fillId="0" borderId="31" xfId="0" applyFont="1" applyFill="1" applyBorder="1" applyAlignment="1">
      <alignment horizontal="center" wrapText="1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FF99CC"/>
      <color rgb="FFFFCC99"/>
      <color rgb="FF00FFFF"/>
      <color rgb="FFCCCCFF"/>
      <color rgb="FFCC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I21"/>
  <sheetViews>
    <sheetView showGridLines="0" tabSelected="1" zoomScale="102" workbookViewId="0">
      <selection sqref="A1:G1"/>
    </sheetView>
  </sheetViews>
  <sheetFormatPr defaultColWidth="8.81640625" defaultRowHeight="12.5" x14ac:dyDescent="0.25"/>
  <cols>
    <col min="1" max="1" width="39" style="1" bestFit="1" customWidth="1"/>
    <col min="2" max="2" width="8.6328125" style="1" customWidth="1"/>
    <col min="3" max="3" width="9.81640625" style="1" customWidth="1"/>
    <col min="4" max="4" width="8.6328125" style="1" customWidth="1"/>
    <col min="5" max="7" width="8.6328125" style="2" customWidth="1"/>
    <col min="8" max="8" width="8.81640625" style="2" customWidth="1"/>
    <col min="9" max="16384" width="8.81640625" style="1"/>
  </cols>
  <sheetData>
    <row r="1" spans="1:9" s="11" customFormat="1" ht="14" customHeight="1" x14ac:dyDescent="0.35">
      <c r="A1" s="35" t="s">
        <v>3</v>
      </c>
      <c r="B1" s="35"/>
      <c r="C1" s="35"/>
      <c r="D1" s="35"/>
      <c r="E1" s="35"/>
      <c r="F1" s="35"/>
      <c r="G1" s="35"/>
      <c r="H1" s="15"/>
    </row>
    <row r="2" spans="1:9" s="11" customFormat="1" ht="14" customHeight="1" thickBot="1" x14ac:dyDescent="0.4">
      <c r="A2" s="36" t="s">
        <v>4</v>
      </c>
      <c r="B2" s="36"/>
      <c r="C2" s="36"/>
      <c r="D2" s="36"/>
      <c r="E2" s="36"/>
      <c r="F2" s="36"/>
      <c r="G2" s="36"/>
      <c r="H2" s="15"/>
    </row>
    <row r="3" spans="1:9" ht="27" customHeight="1" x14ac:dyDescent="0.25">
      <c r="A3" s="3"/>
      <c r="B3" s="37" t="s">
        <v>19</v>
      </c>
      <c r="C3" s="37" t="s">
        <v>23</v>
      </c>
      <c r="D3" s="39" t="s">
        <v>20</v>
      </c>
      <c r="E3" s="41" t="s">
        <v>21</v>
      </c>
      <c r="F3" s="43" t="s">
        <v>22</v>
      </c>
      <c r="G3" s="43"/>
    </row>
    <row r="4" spans="1:9" ht="14" customHeight="1" x14ac:dyDescent="0.25">
      <c r="A4" s="4"/>
      <c r="B4" s="38"/>
      <c r="C4" s="38"/>
      <c r="D4" s="40"/>
      <c r="E4" s="42"/>
      <c r="F4" s="5" t="s">
        <v>1</v>
      </c>
      <c r="G4" s="5" t="s">
        <v>2</v>
      </c>
    </row>
    <row r="5" spans="1:9" s="11" customFormat="1" ht="14" customHeight="1" x14ac:dyDescent="0.35">
      <c r="A5" s="7" t="s">
        <v>5</v>
      </c>
      <c r="B5" s="20">
        <v>189033.52011000001</v>
      </c>
      <c r="C5" s="20">
        <v>205</v>
      </c>
      <c r="D5" s="21">
        <v>202579</v>
      </c>
      <c r="E5" s="21">
        <v>233118</v>
      </c>
      <c r="F5" s="8">
        <f>E5-D5</f>
        <v>30539</v>
      </c>
      <c r="G5" s="9">
        <f>IF(D5=0,"N/A",F5/D5)</f>
        <v>0.15075106501661081</v>
      </c>
      <c r="H5" s="10"/>
    </row>
    <row r="6" spans="1:9" s="11" customFormat="1" ht="14" customHeight="1" x14ac:dyDescent="0.35">
      <c r="A6" s="12" t="s">
        <v>6</v>
      </c>
      <c r="B6" s="22">
        <v>60439.39819</v>
      </c>
      <c r="C6" s="22"/>
      <c r="D6" s="23">
        <v>66207</v>
      </c>
      <c r="E6" s="23">
        <v>78690</v>
      </c>
      <c r="F6" s="13">
        <f t="shared" ref="F6:F19" si="0">E6-D6</f>
        <v>12483</v>
      </c>
      <c r="G6" s="14">
        <f t="shared" ref="G6:G19" si="1">IF(D6=0,"N/A",F6/D6)</f>
        <v>0.18854501789840952</v>
      </c>
      <c r="H6" s="10"/>
    </row>
    <row r="7" spans="1:9" s="11" customFormat="1" ht="14" customHeight="1" x14ac:dyDescent="0.35">
      <c r="A7" s="12" t="s">
        <v>7</v>
      </c>
      <c r="B7" s="22">
        <v>2723.788050000001</v>
      </c>
      <c r="C7" s="22"/>
      <c r="D7" s="24">
        <v>3667</v>
      </c>
      <c r="E7" s="24">
        <v>8510</v>
      </c>
      <c r="F7" s="13">
        <f t="shared" si="0"/>
        <v>4843</v>
      </c>
      <c r="G7" s="14">
        <f t="shared" si="1"/>
        <v>1.320698118352877</v>
      </c>
      <c r="H7" s="15"/>
    </row>
    <row r="8" spans="1:9" s="11" customFormat="1" ht="14" customHeight="1" x14ac:dyDescent="0.35">
      <c r="A8" s="12" t="s">
        <v>8</v>
      </c>
      <c r="B8" s="22">
        <v>684.27080000000001</v>
      </c>
      <c r="C8" s="22"/>
      <c r="D8" s="24">
        <v>288</v>
      </c>
      <c r="E8" s="24">
        <v>424</v>
      </c>
      <c r="F8" s="13">
        <f t="shared" si="0"/>
        <v>136</v>
      </c>
      <c r="G8" s="14">
        <f t="shared" si="1"/>
        <v>0.47222222222222221</v>
      </c>
      <c r="H8" s="16"/>
      <c r="I8" s="17"/>
    </row>
    <row r="9" spans="1:9" s="11" customFormat="1" ht="14" customHeight="1" x14ac:dyDescent="0.35">
      <c r="A9" s="12" t="s">
        <v>9</v>
      </c>
      <c r="B9" s="22">
        <v>24028.072829999997</v>
      </c>
      <c r="C9" s="22"/>
      <c r="D9" s="24">
        <v>23670</v>
      </c>
      <c r="E9" s="24">
        <v>25932</v>
      </c>
      <c r="F9" s="13">
        <f t="shared" si="0"/>
        <v>2262</v>
      </c>
      <c r="G9" s="14">
        <f t="shared" si="1"/>
        <v>9.5564005069708496E-2</v>
      </c>
      <c r="H9" s="16"/>
      <c r="I9" s="17"/>
    </row>
    <row r="10" spans="1:9" s="11" customFormat="1" ht="14" customHeight="1" x14ac:dyDescent="0.35">
      <c r="A10" s="12" t="s">
        <v>18</v>
      </c>
      <c r="B10" s="22">
        <v>56.39902</v>
      </c>
      <c r="C10" s="22"/>
      <c r="D10" s="24">
        <v>220</v>
      </c>
      <c r="E10" s="24">
        <v>554</v>
      </c>
      <c r="F10" s="13">
        <f t="shared" si="0"/>
        <v>334</v>
      </c>
      <c r="G10" s="14">
        <f t="shared" si="1"/>
        <v>1.5181818181818181</v>
      </c>
      <c r="H10" s="16"/>
      <c r="I10" s="17"/>
    </row>
    <row r="11" spans="1:9" s="11" customFormat="1" ht="14" customHeight="1" x14ac:dyDescent="0.35">
      <c r="A11" s="12" t="s">
        <v>10</v>
      </c>
      <c r="B11" s="22">
        <v>1391.0221100000001</v>
      </c>
      <c r="C11" s="22"/>
      <c r="D11" s="24">
        <v>1274</v>
      </c>
      <c r="E11" s="25">
        <v>3051</v>
      </c>
      <c r="F11" s="13">
        <f t="shared" si="0"/>
        <v>1777</v>
      </c>
      <c r="G11" s="14">
        <f t="shared" si="1"/>
        <v>1.3948194662480378</v>
      </c>
      <c r="H11" s="16"/>
      <c r="I11" s="17"/>
    </row>
    <row r="12" spans="1:9" s="11" customFormat="1" ht="14" customHeight="1" x14ac:dyDescent="0.35">
      <c r="A12" s="12" t="s">
        <v>11</v>
      </c>
      <c r="B12" s="22">
        <v>73.478210000000004</v>
      </c>
      <c r="C12" s="22"/>
      <c r="D12" s="24">
        <v>599</v>
      </c>
      <c r="E12" s="25">
        <v>882</v>
      </c>
      <c r="F12" s="13">
        <f t="shared" si="0"/>
        <v>283</v>
      </c>
      <c r="G12" s="14">
        <f t="shared" si="1"/>
        <v>0.47245409015025042</v>
      </c>
      <c r="H12" s="16"/>
      <c r="I12" s="17"/>
    </row>
    <row r="13" spans="1:9" s="11" customFormat="1" ht="14" customHeight="1" x14ac:dyDescent="0.35">
      <c r="A13" s="12" t="s">
        <v>12</v>
      </c>
      <c r="B13" s="22">
        <v>39668.042970000002</v>
      </c>
      <c r="C13" s="22">
        <v>303</v>
      </c>
      <c r="D13" s="24">
        <v>48876</v>
      </c>
      <c r="E13" s="25">
        <v>65266</v>
      </c>
      <c r="F13" s="18">
        <f t="shared" si="0"/>
        <v>16390</v>
      </c>
      <c r="G13" s="14">
        <f t="shared" si="1"/>
        <v>0.33533840739831411</v>
      </c>
      <c r="H13" s="16"/>
      <c r="I13" s="17"/>
    </row>
    <row r="14" spans="1:9" s="11" customFormat="1" ht="14" customHeight="1" x14ac:dyDescent="0.35">
      <c r="A14" s="12" t="s">
        <v>13</v>
      </c>
      <c r="B14" s="22">
        <v>17675.077819999995</v>
      </c>
      <c r="C14" s="22"/>
      <c r="D14" s="24">
        <v>18432</v>
      </c>
      <c r="E14" s="25">
        <v>34736</v>
      </c>
      <c r="F14" s="18">
        <f t="shared" si="0"/>
        <v>16304</v>
      </c>
      <c r="G14" s="14">
        <f t="shared" si="1"/>
        <v>0.88454861111111116</v>
      </c>
      <c r="H14" s="16"/>
      <c r="I14" s="17"/>
    </row>
    <row r="15" spans="1:9" s="11" customFormat="1" ht="14" customHeight="1" x14ac:dyDescent="0.35">
      <c r="A15" s="19" t="s">
        <v>14</v>
      </c>
      <c r="B15" s="22">
        <v>7757.9356799999996</v>
      </c>
      <c r="C15" s="22">
        <v>129</v>
      </c>
      <c r="D15" s="24">
        <v>6006</v>
      </c>
      <c r="E15" s="25">
        <v>11563</v>
      </c>
      <c r="F15" s="18">
        <f t="shared" si="0"/>
        <v>5557</v>
      </c>
      <c r="G15" s="14">
        <f t="shared" si="1"/>
        <v>0.92524142524142527</v>
      </c>
      <c r="H15" s="16"/>
      <c r="I15" s="17"/>
    </row>
    <row r="16" spans="1:9" s="11" customFormat="1" ht="14" customHeight="1" x14ac:dyDescent="0.35">
      <c r="A16" s="12" t="s">
        <v>15</v>
      </c>
      <c r="B16" s="13">
        <v>62.914550000000006</v>
      </c>
      <c r="C16" s="13"/>
      <c r="D16" s="13">
        <v>49</v>
      </c>
      <c r="E16" s="13">
        <v>72</v>
      </c>
      <c r="F16" s="18">
        <f t="shared" ref="F16:F18" si="2">E16-D16</f>
        <v>23</v>
      </c>
      <c r="G16" s="14">
        <f t="shared" ref="G16:G18" si="3">IF(D16=0,"N/A",F16/D16)</f>
        <v>0.46938775510204084</v>
      </c>
      <c r="H16" s="16"/>
      <c r="I16" s="17"/>
    </row>
    <row r="17" spans="1:9" s="11" customFormat="1" ht="14" customHeight="1" x14ac:dyDescent="0.35">
      <c r="A17" s="12" t="s">
        <v>16</v>
      </c>
      <c r="B17" s="22">
        <v>716.82255000000009</v>
      </c>
      <c r="C17" s="22">
        <v>363</v>
      </c>
      <c r="D17" s="24">
        <v>852</v>
      </c>
      <c r="E17" s="25">
        <v>1153</v>
      </c>
      <c r="F17" s="18">
        <f t="shared" si="2"/>
        <v>301</v>
      </c>
      <c r="G17" s="14">
        <f t="shared" si="3"/>
        <v>0.35328638497652581</v>
      </c>
      <c r="H17" s="16"/>
      <c r="I17" s="17"/>
    </row>
    <row r="18" spans="1:9" s="11" customFormat="1" ht="14" customHeight="1" thickBot="1" x14ac:dyDescent="0.4">
      <c r="A18" s="26" t="s">
        <v>17</v>
      </c>
      <c r="B18" s="27">
        <v>3272.2547299999997</v>
      </c>
      <c r="C18" s="27"/>
      <c r="D18" s="28">
        <v>2206</v>
      </c>
      <c r="E18" s="29">
        <v>4349</v>
      </c>
      <c r="F18" s="30">
        <f t="shared" si="2"/>
        <v>2143</v>
      </c>
      <c r="G18" s="31">
        <f t="shared" si="3"/>
        <v>0.97144152311876697</v>
      </c>
      <c r="H18" s="16"/>
      <c r="I18" s="17"/>
    </row>
    <row r="19" spans="1:9" s="11" customFormat="1" ht="14" customHeight="1" thickBot="1" x14ac:dyDescent="0.4">
      <c r="A19" s="32" t="s">
        <v>0</v>
      </c>
      <c r="B19" s="33">
        <f>SUM(B5:B18)</f>
        <v>347582.99761999998</v>
      </c>
      <c r="C19" s="33">
        <f>SUM(C5:C18)</f>
        <v>1000</v>
      </c>
      <c r="D19" s="33">
        <f>SUM(D5:D18)</f>
        <v>374925</v>
      </c>
      <c r="E19" s="33">
        <f>SUM(E5:E18)</f>
        <v>468300</v>
      </c>
      <c r="F19" s="33">
        <f t="shared" si="0"/>
        <v>93375</v>
      </c>
      <c r="G19" s="34">
        <f t="shared" si="1"/>
        <v>0.24904980996199239</v>
      </c>
      <c r="H19" s="15"/>
    </row>
    <row r="21" spans="1:9" x14ac:dyDescent="0.25">
      <c r="E21" s="6"/>
    </row>
  </sheetData>
  <mergeCells count="7"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OBj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NSF</cp:lastModifiedBy>
  <cp:lastPrinted>2019-02-25T18:55:57Z</cp:lastPrinted>
  <dcterms:created xsi:type="dcterms:W3CDTF">2014-03-20T19:20:58Z</dcterms:created>
  <dcterms:modified xsi:type="dcterms:W3CDTF">2021-05-26T13:24:22Z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