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49953ABD-6B90-491E-9384-FE664ECA1504}" xr6:coauthVersionLast="46" xr6:coauthVersionMax="46" xr10:uidLastSave="{00000000-0000-0000-0000-000000000000}"/>
  <bookViews>
    <workbookView xWindow="-110" yWindow="-110" windowWidth="19420" windowHeight="10420" tabRatio="875" xr2:uid="{2F0BD3C3-3DED-41D9-8C37-0B9F1CC0C743}"/>
  </bookViews>
  <sheets>
    <sheet name="CISE Funding Profile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7" l="1"/>
  <c r="C14" i="7"/>
  <c r="B11" i="7"/>
  <c r="B14" i="7" s="1"/>
  <c r="D8" i="7"/>
  <c r="C8" i="7"/>
  <c r="B5" i="7"/>
  <c r="B8" i="7" s="1"/>
</calcChain>
</file>

<file path=xl/sharedStrings.xml><?xml version="1.0" encoding="utf-8"?>
<sst xmlns="http://schemas.openxmlformats.org/spreadsheetml/2006/main" count="24" uniqueCount="17">
  <si>
    <t xml:space="preserve"> 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</si>
  <si>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</si>
  <si>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</si>
  <si>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</si>
  <si>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</si>
  <si>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</si>
  <si>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</si>
  <si>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</si>
  <si>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</si>
  <si>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</si>
  <si>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</si>
  <si>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>FY 2021
Estimate</t>
  </si>
  <si>
    <t>FY 2020
Actual
Estimate</t>
  </si>
  <si>
    <t>FY 2022
Estimate</t>
  </si>
  <si>
    <t>Regular Appropriation</t>
  </si>
  <si>
    <t>CARES Act</t>
  </si>
  <si>
    <t>CISE Funding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</si>
</sst>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-#,##0;&quot;-&quot;??"/>
    <numFmt numFmtId="165" formatCode="&quot;$&quot;#,##0;\-&quot;$&quot;#,##0;&quot;-&quot;??"/>
    <numFmt numFmtId="166" formatCode="&quot;$&quot;#,##0"/>
    <numFmt numFmtId="167" formatCode="#,##0.0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Protection="1">
      <protection locked="0"/>
    </xf>
    <xf numFmtId="0" fontId="1" fillId="0" borderId="4" xfId="0" applyFont="1" applyBorder="1" applyProtection="1">
      <protection locked="0"/>
    </xf>
    <xf numFmtId="0" fontId="0" fillId="0" borderId="4" xfId="0" applyFont="1" applyBorder="1" applyAlignment="1" applyProtection="1">
      <alignment horizontal="right" wrapText="1"/>
    </xf>
    <xf numFmtId="0" fontId="0" fillId="0" borderId="4" xfId="0" applyFont="1" applyFill="1" applyBorder="1" applyAlignment="1" applyProtection="1">
      <alignment horizontal="right" wrapText="1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3" fontId="3" fillId="0" borderId="0" xfId="0" applyNumberFormat="1" applyFont="1" applyAlignment="1">
      <alignment horizontal="right" vertical="top"/>
    </xf>
    <xf numFmtId="164" fontId="1" fillId="0" borderId="0" xfId="0" applyNumberFormat="1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left" vertical="top"/>
    </xf>
    <xf numFmtId="3" fontId="1" fillId="0" borderId="0" xfId="0" applyNumberFormat="1" applyFont="1" applyAlignment="1">
      <alignment horizontal="right" vertical="top"/>
    </xf>
    <xf numFmtId="164" fontId="1" fillId="2" borderId="0" xfId="0" applyNumberFormat="1" applyFont="1" applyFill="1" applyAlignment="1" applyProtection="1">
      <alignment horizontal="right" vertical="top"/>
      <protection locked="0"/>
    </xf>
    <xf numFmtId="9" fontId="1" fillId="0" borderId="0" xfId="0" applyNumberFormat="1" applyFont="1" applyAlignment="1" applyProtection="1">
      <alignment horizontal="right" vertical="top"/>
    </xf>
    <xf numFmtId="166" fontId="3" fillId="0" borderId="0" xfId="0" applyNumberFormat="1" applyFont="1" applyAlignment="1">
      <alignment horizontal="right" vertical="top"/>
    </xf>
    <xf numFmtId="165" fontId="1" fillId="0" borderId="0" xfId="0" applyNumberFormat="1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/>
    </xf>
    <xf numFmtId="167" fontId="3" fillId="0" borderId="3" xfId="0" applyNumberFormat="1" applyFont="1" applyBorder="1" applyAlignment="1">
      <alignment vertical="top"/>
    </xf>
    <xf numFmtId="0" fontId="1" fillId="0" borderId="0" xfId="0" applyFont="1" applyAlignment="1" applyProtection="1">
      <alignment horizontal="left" vertical="top" indent="1"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DB38-F4BC-4BC6-8016-6BF9D69DA84E}">
  <dimension ref="A1:D19"/>
  <sheetViews>
    <sheetView showGridLines="0" tabSelected="1" workbookViewId="0">
      <selection sqref="A1:D1"/>
    </sheetView>
  </sheetViews>
  <sheetFormatPr defaultColWidth="8.81640625" defaultRowHeight="13.5" customHeight="1" x14ac:dyDescent="0.25"/>
  <cols>
    <col min="1" max="1" width="32.81640625" style="1" customWidth="1"/>
    <col min="2" max="4" width="11.81640625" style="1" customWidth="1"/>
    <col min="5" max="16384" width="8.81640625" style="1"/>
  </cols>
  <sheetData>
    <row r="1" spans="1:4" s="5" customFormat="1" ht="14.5" customHeight="1" thickBot="1" x14ac:dyDescent="0.3">
      <c r="A1" s="19" t="s">
        <v>16</v>
      </c>
      <c r="B1" s="19"/>
      <c r="C1" s="19"/>
      <c r="D1" s="19"/>
    </row>
    <row r="2" spans="1:4" ht="40" customHeight="1" x14ac:dyDescent="0.25">
      <c r="A2" s="2"/>
      <c r="B2" s="3" t="s">
        <v>12</v>
      </c>
      <c r="C2" s="4" t="s">
        <v>11</v>
      </c>
      <c r="D2" s="3" t="s">
        <v>13</v>
      </c>
    </row>
    <row r="3" spans="1:4" s="5" customFormat="1" ht="14.5" customHeight="1" x14ac:dyDescent="0.25">
      <c r="A3" s="6" t="s">
        <v>1</v>
      </c>
    </row>
    <row r="4" spans="1:4" s="5" customFormat="1" ht="14.5" customHeight="1" x14ac:dyDescent="0.25">
      <c r="A4" s="7" t="s">
        <v>2</v>
      </c>
      <c r="B4" s="8">
        <v>7925</v>
      </c>
      <c r="C4" s="9">
        <v>8250</v>
      </c>
      <c r="D4" s="9">
        <v>9000</v>
      </c>
    </row>
    <row r="5" spans="1:4" s="5" customFormat="1" ht="14.5" customHeight="1" x14ac:dyDescent="0.25">
      <c r="A5" s="7" t="s">
        <v>3</v>
      </c>
      <c r="B5" s="8">
        <f>B6+B7</f>
        <v>1965</v>
      </c>
      <c r="C5" s="9">
        <v>2010</v>
      </c>
      <c r="D5" s="9">
        <v>2450</v>
      </c>
    </row>
    <row r="6" spans="1:4" s="5" customFormat="1" ht="14.5" customHeight="1" x14ac:dyDescent="0.25">
      <c r="A6" s="10" t="s">
        <v>14</v>
      </c>
      <c r="B6" s="11">
        <v>1838</v>
      </c>
      <c r="C6" s="9">
        <v>2010</v>
      </c>
      <c r="D6" s="9">
        <v>2450</v>
      </c>
    </row>
    <row r="7" spans="1:4" s="5" customFormat="1" ht="14.5" customHeight="1" x14ac:dyDescent="0.25">
      <c r="A7" s="18" t="s">
        <v>15</v>
      </c>
      <c r="B7" s="8">
        <v>127</v>
      </c>
      <c r="C7" s="12" t="s">
        <v>0</v>
      </c>
      <c r="D7" s="12" t="s">
        <v>0</v>
      </c>
    </row>
    <row r="8" spans="1:4" s="5" customFormat="1" ht="14.5" customHeight="1" x14ac:dyDescent="0.25">
      <c r="A8" s="18" t="s">
        <v>4</v>
      </c>
      <c r="B8" s="13">
        <f>IF(B4=0,"N/A",B5/B4)</f>
        <v>0.24794952681388013</v>
      </c>
      <c r="C8" s="13">
        <f t="shared" ref="C8:D8" si="0">IF(C4=0,"N/A",C5/C4)</f>
        <v>0.24363636363636362</v>
      </c>
      <c r="D8" s="13">
        <f t="shared" si="0"/>
        <v>0.2722222222222222</v>
      </c>
    </row>
    <row r="9" spans="1:4" s="5" customFormat="1" ht="14.5" customHeight="1" x14ac:dyDescent="0.25">
      <c r="A9" s="6" t="s">
        <v>5</v>
      </c>
      <c r="B9" s="5" t="s">
        <v>0</v>
      </c>
    </row>
    <row r="10" spans="1:4" s="5" customFormat="1" ht="14.5" customHeight="1" x14ac:dyDescent="0.25">
      <c r="A10" s="7" t="s">
        <v>6</v>
      </c>
      <c r="B10" s="8">
        <v>7587</v>
      </c>
      <c r="C10" s="9">
        <v>7950</v>
      </c>
      <c r="D10" s="9">
        <v>8150</v>
      </c>
    </row>
    <row r="11" spans="1:4" s="5" customFormat="1" ht="14.5" customHeight="1" x14ac:dyDescent="0.25">
      <c r="A11" s="7" t="s">
        <v>7</v>
      </c>
      <c r="B11" s="8">
        <f>B12+B13</f>
        <v>1767</v>
      </c>
      <c r="C11" s="9">
        <v>1800</v>
      </c>
      <c r="D11" s="9">
        <v>2200</v>
      </c>
    </row>
    <row r="12" spans="1:4" s="5" customFormat="1" ht="14.5" customHeight="1" x14ac:dyDescent="0.25">
      <c r="A12" s="10" t="s">
        <v>14</v>
      </c>
      <c r="B12" s="11">
        <v>1640</v>
      </c>
      <c r="C12" s="9">
        <v>1800</v>
      </c>
      <c r="D12" s="9">
        <v>2200</v>
      </c>
    </row>
    <row r="13" spans="1:4" s="5" customFormat="1" ht="14.5" customHeight="1" x14ac:dyDescent="0.25">
      <c r="A13" s="18" t="s">
        <v>15</v>
      </c>
      <c r="B13" s="8">
        <v>127</v>
      </c>
      <c r="C13" s="12" t="s">
        <v>0</v>
      </c>
      <c r="D13" s="12" t="s">
        <v>0</v>
      </c>
    </row>
    <row r="14" spans="1:4" s="5" customFormat="1" ht="14.5" customHeight="1" x14ac:dyDescent="0.25">
      <c r="A14" s="18" t="s">
        <v>4</v>
      </c>
      <c r="B14" s="13">
        <f>IF(B10=0,"N/A",B11/B10)</f>
        <v>0.23289837880585212</v>
      </c>
      <c r="C14" s="13">
        <f>IF(C10=0,"N/A",C11/C10)</f>
        <v>0.22641509433962265</v>
      </c>
      <c r="D14" s="13">
        <f t="shared" ref="D14" si="1">IF(D10=0,"N/A",D11/D10)</f>
        <v>0.26993865030674846</v>
      </c>
    </row>
    <row r="15" spans="1:4" s="5" customFormat="1" ht="14.5" customHeight="1" x14ac:dyDescent="0.25">
      <c r="A15" s="7" t="s">
        <v>8</v>
      </c>
      <c r="B15" s="14">
        <v>165793</v>
      </c>
      <c r="C15" s="15">
        <v>166000</v>
      </c>
      <c r="D15" s="15">
        <v>200000</v>
      </c>
    </row>
    <row r="16" spans="1:4" s="5" customFormat="1" ht="14.5" customHeight="1" x14ac:dyDescent="0.25">
      <c r="A16" s="7" t="s">
        <v>9</v>
      </c>
      <c r="B16" s="14">
        <v>203545</v>
      </c>
      <c r="C16" s="15">
        <v>204000</v>
      </c>
      <c r="D16" s="15">
        <v>250000</v>
      </c>
    </row>
    <row r="17" spans="1:4" s="5" customFormat="1" ht="14.5" customHeight="1" thickBot="1" x14ac:dyDescent="0.3">
      <c r="A17" s="16" t="s">
        <v>10</v>
      </c>
      <c r="B17" s="17">
        <v>2.8</v>
      </c>
      <c r="C17" s="17">
        <v>2.8</v>
      </c>
      <c r="D17" s="17">
        <v>3</v>
      </c>
    </row>
    <row r="18" spans="1:4" ht="13.5" customHeight="1" x14ac:dyDescent="0.25">
      <c r="A18" s="20"/>
      <c r="B18" s="20"/>
      <c r="C18" s="20"/>
      <c r="D18" s="20"/>
    </row>
    <row r="19" spans="1:4" ht="13.5" customHeight="1" x14ac:dyDescent="0.25">
      <c r="A19" s="21"/>
      <c r="B19" s="21"/>
      <c r="C19" s="21"/>
      <c r="D19" s="21"/>
    </row>
  </sheetData>
  <mergeCells count="3">
    <mergeCell ref="A1:D1"/>
    <mergeCell ref="A18:D18"/>
    <mergeCell ref="A19:D19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WNNNYYRNKDVH-1321847565-2595</_dlc_DocId>
    <_dlc_DocIdUrl xmlns="7c075b91-a788-4f5b-9c4e-5392c92c7fe8">
      <Url>https://collaboration.inside.nsf.gov/bfa/Budget/BDPlanning/BPLG/_layouts/15/DocIdRedir.aspx?ID=WNNNYYRNKDVH-1321847565-2595</Url>
      <Description>WNNNYYRNKDVH-1321847565-2595</Description>
    </_dlc_DocIdUrl>
  </documentManagement>
</p:properties>
</file>

<file path=customXml/itemProps1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C02BE80-0922-4612-BB33-56C8D97A4CC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c075b91-a788-4f5b-9c4e-5392c92c7fe8"/>
    <ds:schemaRef ds:uri="http://purl.org/dc/terms/"/>
    <ds:schemaRef ds:uri="http://purl.org/dc/dcmitype/"/>
    <ds:schemaRef ds:uri="e257d72b-1bc7-45e7-84d8-ca60afca657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CISE Funding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Oxenrider, Clinton J.</cp:lastModifiedBy>
  <cp:lastPrinted>2021-05-24T13:57:09Z</cp:lastPrinted>
  <dcterms:created xsi:type="dcterms:W3CDTF">2018-11-16T16:51:05Z</dcterms:created>
  <dcterms:modified xsi:type="dcterms:W3CDTF">2021-05-25T17:59:24Z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6fca86f6-14c8-471c-955f-a6940acad2aa</vt:lpwstr>
  </property>
</Properties>
</file>