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842C1962-58D9-41D2-88C0-454002F1C713}" xr6:coauthVersionLast="46" xr6:coauthVersionMax="46" xr10:uidLastSave="{00000000-0000-0000-0000-000000000000}"/>
  <bookViews>
    <workbookView xWindow="-110" yWindow="-110" windowWidth="19420" windowHeight="10420" xr2:uid="{B01DC1DB-DFFB-4992-9546-D2DCEF1BCE5E}"/>
  </bookViews>
  <sheets>
    <sheet name="IA Funding" sheetId="1" r:id="rId1"/>
  </sheets>
  <definedNames>
    <definedName name="_xlnm.Print_Area" localSheetId="0">'IA Funding'!$A$1:$G$23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F21" i="1" s="1"/>
  <c r="D21" i="1"/>
  <c r="C21" i="1"/>
  <c r="B21" i="1"/>
  <c r="F20" i="1"/>
  <c r="G20" i="1" s="1"/>
  <c r="G19" i="1"/>
  <c r="F19" i="1"/>
  <c r="F18" i="1"/>
  <c r="G18" i="1" s="1"/>
  <c r="G17" i="1"/>
  <c r="F17" i="1"/>
  <c r="F16" i="1"/>
  <c r="G16" i="1" s="1"/>
  <c r="G15" i="1"/>
  <c r="F15" i="1"/>
  <c r="F14" i="1"/>
  <c r="G14" i="1" s="1"/>
  <c r="G13" i="1"/>
  <c r="F13" i="1"/>
  <c r="F12" i="1"/>
  <c r="G12" i="1" s="1"/>
  <c r="G11" i="1"/>
  <c r="F11" i="1"/>
  <c r="F10" i="1"/>
  <c r="G10" i="1" s="1"/>
  <c r="G9" i="1"/>
  <c r="F9" i="1"/>
  <c r="G8" i="1"/>
  <c r="F8" i="1"/>
  <c r="G7" i="1"/>
  <c r="F7" i="1"/>
  <c r="F6" i="1"/>
  <c r="G6" i="1" s="1"/>
  <c r="G5" i="1"/>
  <c r="F5" i="1"/>
  <c r="G21" i="1" l="1"/>
</calcChain>
</file>

<file path=xl/sharedStrings.xml><?xml version="1.0" encoding="utf-8"?>
<sst xmlns="http://schemas.openxmlformats.org/spreadsheetml/2006/main" count="28" uniqueCount="28">
  <si>
    <t>(Dollars in Millions)</t>
  </si>
  <si>
    <t>FY 2020
Actual</t>
  </si>
  <si>
    <t>FY 2020
CARES Act
Actual</t>
  </si>
  <si>
    <t>FY 2021
Estimate</t>
  </si>
  <si>
    <t>FY 2022
Request</t>
  </si>
  <si>
    <t>Change over
FY 2021 Estimate</t>
  </si>
  <si>
    <t>Amount</t>
  </si>
  <si>
    <t>Percent</t>
  </si>
  <si>
    <t>Analysis, Modeling, and Forecasting</t>
  </si>
  <si>
    <t>EPSCoR</t>
  </si>
  <si>
    <t>Evaluation and Assessment Capability</t>
  </si>
  <si>
    <t>Growing Convergence Research</t>
  </si>
  <si>
    <t>HBCU Excellence in Research</t>
  </si>
  <si>
    <t>Major Research Instrumentation</t>
  </si>
  <si>
    <t>Mid-scale Research Infrastructure</t>
  </si>
  <si>
    <t>NSF 2026</t>
  </si>
  <si>
    <t>Planning and Policy Support</t>
  </si>
  <si>
    <t>Research Experiences for Undergraduates</t>
  </si>
  <si>
    <t>Research Investment Communications</t>
  </si>
  <si>
    <t>Research Security Strategy and Policy</t>
  </si>
  <si>
    <t>STC Class of 2021</t>
  </si>
  <si>
    <t>STC Admin</t>
  </si>
  <si>
    <t>Science &amp; Technology Policy Institute</t>
  </si>
  <si>
    <t>Total</t>
  </si>
  <si>
    <r>
      <t>IA Funding</t>
    </r>
    <r>
      <rPr>
        <vertAlign val="superscript"/>
        <sz val="10"/>
        <color theme="1"/>
        <rFont val="Arial"/>
        <family val="2"/>
      </rPr>
      <t>1</t>
    </r>
  </si>
  <si>
    <r>
      <rPr>
        <vertAlign val="superscript"/>
        <sz val="9"/>
        <color theme="1"/>
        <rFont val="Arial"/>
        <family val="2"/>
      </rPr>
      <t>1</t>
    </r>
    <r>
      <rPr>
        <sz val="9"/>
        <color theme="1"/>
        <rFont val="Arial"/>
        <family val="2"/>
      </rPr>
      <t xml:space="preserve"> In FY 2022, the Graduate Research Fellowship Program is consolidated into the Directorate for Education and Human Resources and the NSF Convergence Accelerator moves to the Directorate for Technology, Innovation, and Partnerships.  In the above, all years are shown in this new structure for comparability.  See the EHR chapter and the R&amp;RA Overview narrative for more information.</t>
    </r>
  </si>
  <si>
    <r>
      <t>Facility Operations Transition</t>
    </r>
    <r>
      <rPr>
        <vertAlign val="superscript"/>
        <sz val="10"/>
        <color theme="1"/>
        <rFont val="Arial"/>
        <family val="2"/>
      </rPr>
      <t>2</t>
    </r>
  </si>
  <si>
    <r>
      <rPr>
        <vertAlign val="superscript"/>
        <sz val="9"/>
        <color theme="1"/>
        <rFont val="Arial"/>
        <family val="2"/>
      </rPr>
      <t xml:space="preserve">2 </t>
    </r>
    <r>
      <rPr>
        <sz val="9"/>
        <color theme="1"/>
        <rFont val="Arial"/>
        <family val="2"/>
      </rPr>
      <t xml:space="preserve"> In both the FY 2020 Current Plan and FY 2021 Estimate, $10.0 million was distributed to the managing directorates.  See the Facilities Overview narrative for more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</si>
</sst>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6"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10"/>
      <color theme="1"/>
      <name val="Arial"/>
      <family val="2"/>
    </font>
    <font>
      <vertAlign val="superscript"/>
      <sz val="9"/>
      <color theme="1"/>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28">
    <xf numFmtId="0" fontId="0" fillId="0" borderId="0" xfId="0"/>
    <xf numFmtId="0" fontId="1" fillId="0" borderId="0" xfId="1" applyFont="1" applyProtection="1">
      <protection locked="0"/>
    </xf>
    <xf numFmtId="0" fontId="1" fillId="0" borderId="2" xfId="0" applyFont="1" applyBorder="1" applyProtection="1">
      <protection locked="0"/>
    </xf>
    <xf numFmtId="0" fontId="1" fillId="0" borderId="3" xfId="0" applyFont="1" applyBorder="1" applyProtection="1">
      <protection locked="0"/>
    </xf>
    <xf numFmtId="0" fontId="1" fillId="0" borderId="3" xfId="0" applyFont="1" applyBorder="1" applyAlignment="1">
      <alignment horizontal="right"/>
    </xf>
    <xf numFmtId="0" fontId="1" fillId="0" borderId="0" xfId="1" applyFont="1"/>
    <xf numFmtId="0" fontId="1" fillId="0" borderId="0" xfId="0" applyFont="1"/>
    <xf numFmtId="0" fontId="3" fillId="0" borderId="0" xfId="0" applyFont="1"/>
    <xf numFmtId="164" fontId="1" fillId="0" borderId="0" xfId="0" applyNumberFormat="1" applyFont="1" applyAlignment="1">
      <alignment horizontal="right" vertical="top"/>
    </xf>
    <xf numFmtId="0" fontId="1" fillId="0" borderId="0" xfId="0" applyFont="1" applyAlignment="1">
      <alignment horizontal="right" vertical="top"/>
    </xf>
    <xf numFmtId="166" fontId="1" fillId="0" borderId="0" xfId="0" applyNumberFormat="1" applyFont="1" applyAlignment="1" applyProtection="1">
      <alignment horizontal="right" vertical="top"/>
      <protection locked="0"/>
    </xf>
    <xf numFmtId="166" fontId="1" fillId="0" borderId="0" xfId="0" applyNumberFormat="1" applyFont="1" applyAlignment="1">
      <alignment horizontal="right" vertical="top"/>
    </xf>
    <xf numFmtId="165" fontId="1" fillId="0" borderId="0" xfId="0" applyNumberFormat="1" applyFont="1" applyAlignment="1">
      <alignment horizontal="right" vertical="top"/>
    </xf>
    <xf numFmtId="164" fontId="2" fillId="0" borderId="4" xfId="0" applyNumberFormat="1" applyFont="1" applyBorder="1" applyAlignment="1" applyProtection="1">
      <alignment horizontal="right" vertical="top"/>
      <protection locked="0"/>
    </xf>
    <xf numFmtId="164" fontId="2" fillId="0" borderId="4" xfId="0" applyNumberFormat="1" applyFont="1" applyBorder="1" applyAlignment="1">
      <alignment horizontal="right" vertical="top"/>
    </xf>
    <xf numFmtId="165" fontId="2" fillId="0" borderId="4" xfId="0" applyNumberFormat="1" applyFont="1" applyBorder="1" applyAlignment="1">
      <alignment horizontal="right" vertical="top"/>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2" fillId="0" borderId="4" xfId="0" applyFont="1" applyBorder="1" applyAlignment="1" applyProtection="1">
      <alignment vertical="top"/>
      <protection locked="0"/>
    </xf>
    <xf numFmtId="0" fontId="1" fillId="0" borderId="0" xfId="1"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2" xfId="0" applyFont="1" applyBorder="1" applyAlignment="1">
      <alignment horizontal="right" wrapText="1"/>
    </xf>
    <xf numFmtId="0" fontId="1" fillId="0" borderId="3" xfId="0" applyFont="1" applyBorder="1" applyAlignment="1">
      <alignment horizontal="right"/>
    </xf>
    <xf numFmtId="0" fontId="1" fillId="0" borderId="2" xfId="0" applyFont="1" applyBorder="1" applyAlignment="1">
      <alignment horizontal="center" wrapText="1"/>
    </xf>
    <xf numFmtId="0" fontId="1" fillId="0" borderId="2" xfId="0" applyFont="1" applyBorder="1" applyAlignment="1">
      <alignment horizontal="center"/>
    </xf>
    <xf numFmtId="0" fontId="3" fillId="0" borderId="2" xfId="1" applyFont="1" applyBorder="1" applyAlignment="1" applyProtection="1">
      <alignment vertical="top" wrapText="1"/>
      <protection locked="0"/>
    </xf>
    <xf numFmtId="0" fontId="3" fillId="0" borderId="0" xfId="1" applyFont="1" applyAlignment="1" applyProtection="1">
      <alignment horizontal="left" vertical="top" wrapText="1"/>
      <protection locked="0"/>
    </xf>
  </cellXfs>
  <cellStyles count="2">
    <cellStyle name="Normal" xfId="0" builtinId="0"/>
    <cellStyle name="Normal 2" xfId="1" xr:uid="{0CB78890-F67F-416C-AEA0-428A87459F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A0277-AF6C-40EC-AF2C-FAA7D462D066}">
  <sheetPr>
    <pageSetUpPr fitToPage="1"/>
  </sheetPr>
  <dimension ref="A1:G28"/>
  <sheetViews>
    <sheetView showGridLines="0" tabSelected="1" zoomScale="110" zoomScaleNormal="110" workbookViewId="0">
      <selection sqref="A1:G1"/>
    </sheetView>
  </sheetViews>
  <sheetFormatPr defaultColWidth="8.81640625" defaultRowHeight="12.5" x14ac:dyDescent="0.25"/>
  <cols>
    <col min="1" max="1" width="40.6328125" style="6" customWidth="1"/>
    <col min="2" max="2" width="9.1796875" style="6" customWidth="1"/>
    <col min="3" max="3" width="11.1796875" style="6" customWidth="1"/>
    <col min="4" max="7" width="9.1796875" style="6" customWidth="1"/>
    <col min="8" max="16384" width="8.81640625" style="6"/>
  </cols>
  <sheetData>
    <row r="1" spans="1:7" ht="14.5" customHeight="1" x14ac:dyDescent="0.25">
      <c r="A1" s="20" t="s">
        <v>24</v>
      </c>
      <c r="B1" s="20"/>
      <c r="C1" s="20"/>
      <c r="D1" s="20"/>
      <c r="E1" s="20"/>
      <c r="F1" s="20"/>
      <c r="G1" s="20"/>
    </row>
    <row r="2" spans="1:7" ht="14.5" customHeight="1" thickBot="1" x14ac:dyDescent="0.3">
      <c r="A2" s="21" t="s">
        <v>0</v>
      </c>
      <c r="B2" s="21"/>
      <c r="C2" s="21"/>
      <c r="D2" s="21"/>
      <c r="E2" s="21"/>
      <c r="F2" s="21"/>
      <c r="G2" s="21"/>
    </row>
    <row r="3" spans="1:7" ht="29.5" customHeight="1" x14ac:dyDescent="0.25">
      <c r="A3" s="2"/>
      <c r="B3" s="22" t="s">
        <v>1</v>
      </c>
      <c r="C3" s="22" t="s">
        <v>2</v>
      </c>
      <c r="D3" s="22" t="s">
        <v>3</v>
      </c>
      <c r="E3" s="22" t="s">
        <v>4</v>
      </c>
      <c r="F3" s="24" t="s">
        <v>5</v>
      </c>
      <c r="G3" s="25"/>
    </row>
    <row r="4" spans="1:7" x14ac:dyDescent="0.25">
      <c r="A4" s="3"/>
      <c r="B4" s="23"/>
      <c r="C4" s="23"/>
      <c r="D4" s="23"/>
      <c r="E4" s="23"/>
      <c r="F4" s="4" t="s">
        <v>6</v>
      </c>
      <c r="G4" s="4" t="s">
        <v>7</v>
      </c>
    </row>
    <row r="5" spans="1:7" ht="14.5" customHeight="1" x14ac:dyDescent="0.25">
      <c r="A5" s="16" t="s">
        <v>8</v>
      </c>
      <c r="B5" s="8">
        <v>0</v>
      </c>
      <c r="C5" s="8">
        <v>0</v>
      </c>
      <c r="D5" s="8">
        <v>0</v>
      </c>
      <c r="E5" s="8">
        <v>3</v>
      </c>
      <c r="F5" s="8">
        <f>E5-D5</f>
        <v>3</v>
      </c>
      <c r="G5" s="9" t="str">
        <f>IF(D5=0,"N/A",F5/D5)</f>
        <v>N/A</v>
      </c>
    </row>
    <row r="6" spans="1:7" ht="14.5" customHeight="1" x14ac:dyDescent="0.25">
      <c r="A6" s="16" t="s">
        <v>9</v>
      </c>
      <c r="B6" s="10">
        <v>190.31700000000001</v>
      </c>
      <c r="C6" s="10">
        <v>1.25</v>
      </c>
      <c r="D6" s="10">
        <v>200</v>
      </c>
      <c r="E6" s="10">
        <v>239.64</v>
      </c>
      <c r="F6" s="11">
        <f t="shared" ref="F6:F21" si="0">E6-D6</f>
        <v>39.639999999999986</v>
      </c>
      <c r="G6" s="12">
        <f t="shared" ref="G6:G20" si="1">IF(D6=0,"N/A",F6/D6)</f>
        <v>0.19819999999999993</v>
      </c>
    </row>
    <row r="7" spans="1:7" ht="14.5" customHeight="1" x14ac:dyDescent="0.25">
      <c r="A7" s="16" t="s">
        <v>10</v>
      </c>
      <c r="B7" s="10">
        <v>5.2948000000000004</v>
      </c>
      <c r="C7" s="10">
        <v>0</v>
      </c>
      <c r="D7" s="10">
        <v>5</v>
      </c>
      <c r="E7" s="10">
        <v>7</v>
      </c>
      <c r="F7" s="11">
        <f t="shared" si="0"/>
        <v>2</v>
      </c>
      <c r="G7" s="12">
        <f>IF(D7=0,"N/A",F7/D7)</f>
        <v>0.4</v>
      </c>
    </row>
    <row r="8" spans="1:7" ht="14.5" customHeight="1" x14ac:dyDescent="0.25">
      <c r="A8" s="16" t="s">
        <v>26</v>
      </c>
      <c r="B8" s="10">
        <v>0</v>
      </c>
      <c r="C8" s="10">
        <v>0</v>
      </c>
      <c r="D8" s="10">
        <v>0</v>
      </c>
      <c r="E8" s="10">
        <v>12</v>
      </c>
      <c r="F8" s="11">
        <f t="shared" si="0"/>
        <v>12</v>
      </c>
      <c r="G8" s="12" t="str">
        <f t="shared" si="1"/>
        <v>N/A</v>
      </c>
    </row>
    <row r="9" spans="1:7" ht="14.5" customHeight="1" x14ac:dyDescent="0.25">
      <c r="A9" s="16" t="s">
        <v>11</v>
      </c>
      <c r="B9" s="10">
        <v>15.897</v>
      </c>
      <c r="C9" s="10">
        <v>0.3</v>
      </c>
      <c r="D9" s="10">
        <v>16</v>
      </c>
      <c r="E9" s="10">
        <v>24.17</v>
      </c>
      <c r="F9" s="11">
        <f t="shared" si="0"/>
        <v>8.1700000000000017</v>
      </c>
      <c r="G9" s="12">
        <f t="shared" si="1"/>
        <v>0.51062500000000011</v>
      </c>
    </row>
    <row r="10" spans="1:7" ht="14.5" customHeight="1" x14ac:dyDescent="0.25">
      <c r="A10" s="16" t="s">
        <v>12</v>
      </c>
      <c r="B10" s="10">
        <v>18.046600000000002</v>
      </c>
      <c r="C10" s="10">
        <v>0.4</v>
      </c>
      <c r="D10" s="10">
        <v>20</v>
      </c>
      <c r="E10" s="10">
        <v>33.96</v>
      </c>
      <c r="F10" s="11">
        <f t="shared" si="0"/>
        <v>13.96</v>
      </c>
      <c r="G10" s="12">
        <f t="shared" si="1"/>
        <v>0.69800000000000006</v>
      </c>
    </row>
    <row r="11" spans="1:7" ht="14.5" customHeight="1" x14ac:dyDescent="0.25">
      <c r="A11" s="16" t="s">
        <v>13</v>
      </c>
      <c r="B11" s="10">
        <v>74.983000000000004</v>
      </c>
      <c r="C11" s="10">
        <v>0</v>
      </c>
      <c r="D11" s="10">
        <v>75</v>
      </c>
      <c r="E11" s="10">
        <v>89.85</v>
      </c>
      <c r="F11" s="11">
        <f t="shared" si="0"/>
        <v>14.849999999999994</v>
      </c>
      <c r="G11" s="12">
        <f t="shared" si="1"/>
        <v>0.19799999999999993</v>
      </c>
    </row>
    <row r="12" spans="1:7" ht="14.5" customHeight="1" x14ac:dyDescent="0.25">
      <c r="A12" s="16" t="s">
        <v>14</v>
      </c>
      <c r="B12" s="10">
        <v>30.369759999999999</v>
      </c>
      <c r="C12" s="10">
        <v>0</v>
      </c>
      <c r="D12" s="10">
        <v>32.67</v>
      </c>
      <c r="E12" s="10">
        <v>50</v>
      </c>
      <c r="F12" s="11">
        <f t="shared" si="0"/>
        <v>17.329999999999998</v>
      </c>
      <c r="G12" s="12">
        <f t="shared" si="1"/>
        <v>0.53045607591062127</v>
      </c>
    </row>
    <row r="13" spans="1:7" ht="14.5" customHeight="1" x14ac:dyDescent="0.25">
      <c r="A13" s="16" t="s">
        <v>15</v>
      </c>
      <c r="B13" s="10">
        <v>6.4248000000000003</v>
      </c>
      <c r="C13" s="10">
        <v>0</v>
      </c>
      <c r="D13" s="10">
        <v>0</v>
      </c>
      <c r="E13" s="10">
        <v>0</v>
      </c>
      <c r="F13" s="11">
        <f t="shared" si="0"/>
        <v>0</v>
      </c>
      <c r="G13" s="12" t="str">
        <f t="shared" si="1"/>
        <v>N/A</v>
      </c>
    </row>
    <row r="14" spans="1:7" ht="14.5" customHeight="1" x14ac:dyDescent="0.25">
      <c r="A14" s="16" t="s">
        <v>16</v>
      </c>
      <c r="B14" s="10">
        <v>4.7149999999999999</v>
      </c>
      <c r="C14" s="10">
        <v>0</v>
      </c>
      <c r="D14" s="10">
        <v>2.5</v>
      </c>
      <c r="E14" s="10">
        <v>3</v>
      </c>
      <c r="F14" s="11">
        <f t="shared" si="0"/>
        <v>0.5</v>
      </c>
      <c r="G14" s="12">
        <f t="shared" si="1"/>
        <v>0.2</v>
      </c>
    </row>
    <row r="15" spans="1:7" ht="14.5" customHeight="1" x14ac:dyDescent="0.25">
      <c r="A15" s="16" t="s">
        <v>17</v>
      </c>
      <c r="B15" s="10">
        <v>3.3000000000000002E-2</v>
      </c>
      <c r="C15" s="10">
        <v>0</v>
      </c>
      <c r="D15" s="10">
        <v>0</v>
      </c>
      <c r="E15" s="10">
        <v>0</v>
      </c>
      <c r="F15" s="11">
        <f t="shared" si="0"/>
        <v>0</v>
      </c>
      <c r="G15" s="12" t="str">
        <f t="shared" si="1"/>
        <v>N/A</v>
      </c>
    </row>
    <row r="16" spans="1:7" ht="14.5" customHeight="1" x14ac:dyDescent="0.25">
      <c r="A16" s="16" t="s">
        <v>18</v>
      </c>
      <c r="B16" s="10">
        <v>1.538</v>
      </c>
      <c r="C16" s="10">
        <v>0</v>
      </c>
      <c r="D16" s="10">
        <v>3.47</v>
      </c>
      <c r="E16" s="10">
        <v>5</v>
      </c>
      <c r="F16" s="11">
        <f t="shared" si="0"/>
        <v>1.5299999999999998</v>
      </c>
      <c r="G16" s="12">
        <f t="shared" si="1"/>
        <v>0.44092219020172901</v>
      </c>
    </row>
    <row r="17" spans="1:7" ht="14.5" customHeight="1" x14ac:dyDescent="0.25">
      <c r="A17" s="16" t="s">
        <v>19</v>
      </c>
      <c r="B17" s="10">
        <v>0</v>
      </c>
      <c r="C17" s="10">
        <v>0</v>
      </c>
      <c r="D17" s="10">
        <v>0</v>
      </c>
      <c r="E17" s="10">
        <v>1</v>
      </c>
      <c r="F17" s="11">
        <f t="shared" si="0"/>
        <v>1</v>
      </c>
      <c r="G17" s="12" t="str">
        <f t="shared" si="1"/>
        <v>N/A</v>
      </c>
    </row>
    <row r="18" spans="1:7" ht="14.5" customHeight="1" x14ac:dyDescent="0.25">
      <c r="A18" s="16" t="s">
        <v>20</v>
      </c>
      <c r="B18" s="10">
        <v>0</v>
      </c>
      <c r="C18" s="10">
        <v>0</v>
      </c>
      <c r="D18" s="10">
        <v>25</v>
      </c>
      <c r="E18" s="10">
        <v>30</v>
      </c>
      <c r="F18" s="11">
        <f t="shared" si="0"/>
        <v>5</v>
      </c>
      <c r="G18" s="12">
        <f t="shared" si="1"/>
        <v>0.2</v>
      </c>
    </row>
    <row r="19" spans="1:7" ht="14.5" customHeight="1" x14ac:dyDescent="0.25">
      <c r="A19" s="16" t="s">
        <v>21</v>
      </c>
      <c r="B19" s="10">
        <v>0.60699999999999998</v>
      </c>
      <c r="C19" s="10">
        <v>0</v>
      </c>
      <c r="D19" s="10">
        <v>0.5</v>
      </c>
      <c r="E19" s="10">
        <v>0.6</v>
      </c>
      <c r="F19" s="11">
        <f t="shared" si="0"/>
        <v>9.9999999999999978E-2</v>
      </c>
      <c r="G19" s="12">
        <f t="shared" si="1"/>
        <v>0.19999999999999996</v>
      </c>
    </row>
    <row r="20" spans="1:7" ht="14.5" customHeight="1" x14ac:dyDescent="0.25">
      <c r="A20" s="17" t="s">
        <v>22</v>
      </c>
      <c r="B20" s="10">
        <v>4.74</v>
      </c>
      <c r="C20" s="10">
        <v>0</v>
      </c>
      <c r="D20" s="10">
        <v>4.74</v>
      </c>
      <c r="E20" s="10">
        <v>5.68</v>
      </c>
      <c r="F20" s="11">
        <f t="shared" si="0"/>
        <v>0.9399999999999995</v>
      </c>
      <c r="G20" s="12">
        <f t="shared" si="1"/>
        <v>0.19831223628691971</v>
      </c>
    </row>
    <row r="21" spans="1:7" ht="14.5" customHeight="1" thickBot="1" x14ac:dyDescent="0.3">
      <c r="A21" s="18" t="s">
        <v>23</v>
      </c>
      <c r="B21" s="13">
        <f>SUM(B5:B20)</f>
        <v>352.96596000000005</v>
      </c>
      <c r="C21" s="13">
        <f t="shared" ref="C21:E21" si="2">SUM(C5:C20)</f>
        <v>1.9500000000000002</v>
      </c>
      <c r="D21" s="13">
        <f t="shared" si="2"/>
        <v>384.88000000000005</v>
      </c>
      <c r="E21" s="13">
        <f t="shared" si="2"/>
        <v>504.90000000000003</v>
      </c>
      <c r="F21" s="14">
        <f t="shared" si="0"/>
        <v>120.01999999999998</v>
      </c>
      <c r="G21" s="15">
        <f>IF(D21=0,"N/A",F21/D21)</f>
        <v>0.31183745583038858</v>
      </c>
    </row>
    <row r="22" spans="1:7" s="7" customFormat="1" ht="40" customHeight="1" x14ac:dyDescent="0.25">
      <c r="A22" s="26" t="s">
        <v>25</v>
      </c>
      <c r="B22" s="26"/>
      <c r="C22" s="26"/>
      <c r="D22" s="26"/>
      <c r="E22" s="26"/>
      <c r="F22" s="26"/>
      <c r="G22" s="26"/>
    </row>
    <row r="23" spans="1:7" s="7" customFormat="1" ht="27" customHeight="1" x14ac:dyDescent="0.25">
      <c r="A23" s="27" t="s">
        <v>27</v>
      </c>
      <c r="B23" s="27"/>
      <c r="C23" s="27"/>
      <c r="D23" s="27"/>
      <c r="E23" s="27"/>
      <c r="F23" s="27"/>
      <c r="G23" s="27"/>
    </row>
    <row r="24" spans="1:7" x14ac:dyDescent="0.25">
      <c r="A24" s="19"/>
      <c r="B24" s="19"/>
      <c r="C24" s="19"/>
      <c r="D24" s="19"/>
      <c r="E24" s="19"/>
      <c r="F24" s="19"/>
      <c r="G24" s="19"/>
    </row>
    <row r="28" spans="1:7" x14ac:dyDescent="0.25">
      <c r="A28" s="1"/>
      <c r="B28" s="5"/>
      <c r="C28" s="5"/>
      <c r="D28" s="5"/>
      <c r="E28" s="5"/>
      <c r="F28" s="5"/>
      <c r="G28" s="5"/>
    </row>
  </sheetData>
  <mergeCells count="10">
    <mergeCell ref="A24:G24"/>
    <mergeCell ref="A1:G1"/>
    <mergeCell ref="A2:G2"/>
    <mergeCell ref="B3:B4"/>
    <mergeCell ref="D3:D4"/>
    <mergeCell ref="E3:E4"/>
    <mergeCell ref="F3:G3"/>
    <mergeCell ref="C3:C4"/>
    <mergeCell ref="A22:G22"/>
    <mergeCell ref="A23:G23"/>
  </mergeCells>
  <pageMargins left="0.7" right="0.7" top="0.75" bottom="0.75" header="0.3" footer="0.3"/>
  <pageSetup scale="94" orientation="portrait" horizontalDpi="1200" verticalDpi="1200" r:id="rId1"/>
  <ignoredErrors>
    <ignoredError sqref="B21:E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IA Funding</vt:lpstr>
      <vt:lpstr>'IA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Oxenrider, Clinton J.</cp:lastModifiedBy>
  <cp:lastPrinted>2021-05-24T15:44:54Z</cp:lastPrinted>
  <dcterms:created xsi:type="dcterms:W3CDTF">2021-03-29T20:51:38Z</dcterms:created>
  <dcterms:modified xsi:type="dcterms:W3CDTF">2021-05-25T18:08:09Z</dcterms:modified>
</cp:coreProperties>
</file>