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912D5494-0331-4253-BAF3-7863B6B43F0B}" xr6:coauthVersionLast="46" xr6:coauthVersionMax="46" xr10:uidLastSave="{00000000-0000-0000-0000-000000000000}"/>
  <bookViews>
    <workbookView xWindow="-110" yWindow="-110" windowWidth="19420" windowHeight="10420" tabRatio="875" xr2:uid="{2F0BD3C3-3DED-41D9-8C37-0B9F1CC0C743}"/>
  </bookViews>
  <sheets>
    <sheet name="DMR Funding" sheetId="16" r:id="rId1"/>
  </sheets>
  <definedNames>
    <definedName name="_xlnm.Print_Area" localSheetId="0">'DMR Funding'!$A$1:$F$19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6" l="1"/>
  <c r="F19" i="16" s="1"/>
  <c r="E18" i="16"/>
  <c r="F18" i="16" s="1"/>
  <c r="E17" i="16"/>
  <c r="F17" i="16" s="1"/>
  <c r="E16" i="16"/>
  <c r="F16" i="16" s="1"/>
  <c r="F15" i="16"/>
  <c r="E15" i="16"/>
  <c r="E14" i="16"/>
  <c r="F14" i="16" s="1"/>
  <c r="D13" i="16"/>
  <c r="E13" i="16" s="1"/>
  <c r="C13" i="16"/>
  <c r="B13" i="16"/>
  <c r="E12" i="16"/>
  <c r="F12" i="16" s="1"/>
  <c r="E11" i="16"/>
  <c r="F11" i="16" s="1"/>
  <c r="E10" i="16"/>
  <c r="F10" i="16" s="1"/>
  <c r="E9" i="16"/>
  <c r="F9" i="16" s="1"/>
  <c r="D8" i="16"/>
  <c r="C8" i="16"/>
  <c r="B8" i="16"/>
  <c r="E7" i="16"/>
  <c r="F7" i="16" s="1"/>
  <c r="E5" i="16"/>
  <c r="F5" i="16" s="1"/>
  <c r="B6" i="16" l="1"/>
  <c r="D6" i="16"/>
  <c r="E6" i="16" s="1"/>
  <c r="F13" i="16"/>
  <c r="E8" i="16"/>
  <c r="F8" i="16" s="1"/>
  <c r="C6" i="16"/>
  <c r="F6" i="16" l="1"/>
</calcChain>
</file>

<file path=xl/sharedStrings.xml><?xml version="1.0" encoding="utf-8"?>
<sst xmlns="http://schemas.openxmlformats.org/spreadsheetml/2006/main" count="23" uniqueCount="23">
  <si>
    <t>(Dollars in Millions)</t>
  </si>
  <si>
    <t>Amount</t>
  </si>
  <si>
    <t>Percent</t>
  </si>
  <si>
    <t>Total</t>
  </si>
  <si>
    <t>Research</t>
  </si>
  <si>
    <t>Education</t>
  </si>
  <si>
    <t>Infrastructure</t>
  </si>
  <si>
    <t>CAREER</t>
  </si>
  <si>
    <t>Centers Funding (total)</t>
  </si>
  <si>
    <t>Research Resources</t>
  </si>
  <si>
    <t>FY 2021
Estimate</t>
  </si>
  <si>
    <t>FY 2020
Actual</t>
  </si>
  <si>
    <t>FY 2022
Request</t>
  </si>
  <si>
    <t>Change over
FY 2021 Estimate</t>
  </si>
  <si>
    <t>Materials Centers (DMR)</t>
  </si>
  <si>
    <t>STC: Center for Integrated Materials (DMR)</t>
  </si>
  <si>
    <t>STC: STC on Real-Time Functional Imaging (DMR)</t>
  </si>
  <si>
    <t>DMR Funding</t>
  </si>
  <si>
    <t>Center for High Energy X-ray Science (CHEXS)</t>
  </si>
  <si>
    <t>National High-Magnetic Field Laboratory (NHMFL)</t>
  </si>
  <si>
    <t>National Nanotechnology Coordinated Infrastructure (NNCI)</t>
  </si>
  <si>
    <t>Midscale Research Infrastructure</t>
  </si>
  <si>
    <t>Other MPS Facilities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</si>
</sst>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right"/>
    </xf>
    <xf numFmtId="0" fontId="1" fillId="0" borderId="3" xfId="0" applyFont="1" applyBorder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164" fontId="2" fillId="0" borderId="4" xfId="0" applyNumberFormat="1" applyFont="1" applyBorder="1" applyAlignment="1" applyProtection="1">
      <alignment horizontal="right" vertical="top"/>
      <protection locked="0"/>
    </xf>
    <xf numFmtId="164" fontId="2" fillId="0" borderId="4" xfId="0" applyNumberFormat="1" applyFont="1" applyBorder="1" applyAlignment="1" applyProtection="1">
      <alignment horizontal="right" vertical="top"/>
    </xf>
    <xf numFmtId="165" fontId="2" fillId="0" borderId="4" xfId="0" applyNumberFormat="1" applyFont="1" applyBorder="1" applyAlignment="1" applyProtection="1">
      <alignment horizontal="right" vertical="top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 applyProtection="1">
      <alignment horizontal="right" vertical="top"/>
    </xf>
    <xf numFmtId="165" fontId="2" fillId="0" borderId="0" xfId="0" applyNumberFormat="1" applyFont="1" applyAlignment="1" applyProtection="1">
      <alignment horizontal="right" vertical="top"/>
    </xf>
    <xf numFmtId="166" fontId="1" fillId="0" borderId="0" xfId="0" applyNumberFormat="1" applyFont="1" applyAlignment="1" applyProtection="1">
      <alignment horizontal="right" vertical="top"/>
      <protection locked="0"/>
    </xf>
    <xf numFmtId="166" fontId="1" fillId="0" borderId="0" xfId="0" applyNumberFormat="1" applyFont="1" applyAlignment="1" applyProtection="1">
      <alignment horizontal="right" vertical="top"/>
    </xf>
    <xf numFmtId="165" fontId="1" fillId="0" borderId="0" xfId="0" applyNumberFormat="1" applyFont="1" applyAlignment="1" applyProtection="1">
      <alignment horizontal="right" vertical="top"/>
    </xf>
    <xf numFmtId="166" fontId="1" fillId="0" borderId="1" xfId="0" applyNumberFormat="1" applyFont="1" applyBorder="1" applyAlignment="1" applyProtection="1">
      <alignment horizontal="right" vertical="top"/>
      <protection locked="0"/>
    </xf>
    <xf numFmtId="166" fontId="1" fillId="0" borderId="1" xfId="0" applyNumberFormat="1" applyFont="1" applyBorder="1" applyAlignment="1" applyProtection="1">
      <alignment horizontal="right" vertical="top"/>
    </xf>
    <xf numFmtId="165" fontId="1" fillId="0" borderId="1" xfId="0" applyNumberFormat="1" applyFont="1" applyBorder="1" applyAlignment="1" applyProtection="1">
      <alignment horizontal="right" vertical="top"/>
    </xf>
    <xf numFmtId="0" fontId="2" fillId="0" borderId="4" xfId="0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Fill="1" applyAlignment="1" applyProtection="1">
      <alignment horizontal="left" vertical="top"/>
      <protection locked="0"/>
    </xf>
    <xf numFmtId="0" fontId="1" fillId="0" borderId="1" xfId="0" applyFont="1" applyFill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 indent="1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right" wrapText="1"/>
    </xf>
    <xf numFmtId="0" fontId="1" fillId="0" borderId="3" xfId="0" applyFont="1" applyBorder="1" applyAlignment="1" applyProtection="1">
      <alignment horizontal="right"/>
    </xf>
    <xf numFmtId="0" fontId="0" fillId="0" borderId="2" xfId="0" applyFont="1" applyFill="1" applyBorder="1" applyAlignment="1" applyProtection="1">
      <alignment horizontal="right" wrapText="1"/>
    </xf>
    <xf numFmtId="0" fontId="1" fillId="0" borderId="3" xfId="0" applyFont="1" applyFill="1" applyBorder="1" applyAlignment="1" applyProtection="1">
      <alignment horizontal="right"/>
    </xf>
    <xf numFmtId="0" fontId="1" fillId="0" borderId="2" xfId="0" applyFont="1" applyBorder="1" applyAlignment="1" applyProtection="1">
      <alignment horizontal="right" wrapText="1"/>
    </xf>
    <xf numFmtId="0" fontId="0" fillId="0" borderId="2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39982-7886-4065-A059-606AEB630835}">
  <sheetPr>
    <pageSetUpPr fitToPage="1"/>
  </sheetPr>
  <dimension ref="A1:F23"/>
  <sheetViews>
    <sheetView showGridLines="0" tabSelected="1" zoomScaleNormal="100" workbookViewId="0">
      <selection activeCell="A2" sqref="A2:F2"/>
    </sheetView>
  </sheetViews>
  <sheetFormatPr defaultColWidth="8.81640625" defaultRowHeight="12.5" x14ac:dyDescent="0.25"/>
  <cols>
    <col min="1" max="1" width="48.6328125" style="4" bestFit="1" customWidth="1"/>
    <col min="2" max="6" width="9.81640625" style="4" customWidth="1"/>
    <col min="7" max="16384" width="8.81640625" style="4"/>
  </cols>
  <sheetData>
    <row r="1" spans="1:6" s="1" customFormat="1" ht="14.5" customHeight="1" x14ac:dyDescent="0.25">
      <c r="A1" s="26" t="s">
        <v>17</v>
      </c>
      <c r="B1" s="26"/>
      <c r="C1" s="26"/>
      <c r="D1" s="26"/>
      <c r="E1" s="26"/>
      <c r="F1" s="26"/>
    </row>
    <row r="2" spans="1:6" ht="14.5" customHeight="1" thickBot="1" x14ac:dyDescent="0.3">
      <c r="A2" s="27" t="s">
        <v>0</v>
      </c>
      <c r="B2" s="27"/>
      <c r="C2" s="27"/>
      <c r="D2" s="27"/>
      <c r="E2" s="27"/>
      <c r="F2" s="27"/>
    </row>
    <row r="3" spans="1:6" ht="27" customHeight="1" x14ac:dyDescent="0.25">
      <c r="A3" s="6"/>
      <c r="B3" s="28" t="s">
        <v>11</v>
      </c>
      <c r="C3" s="30" t="s">
        <v>10</v>
      </c>
      <c r="D3" s="32" t="s">
        <v>12</v>
      </c>
      <c r="E3" s="33" t="s">
        <v>13</v>
      </c>
      <c r="F3" s="34"/>
    </row>
    <row r="4" spans="1:6" ht="12.5" customHeight="1" x14ac:dyDescent="0.25">
      <c r="A4" s="3"/>
      <c r="B4" s="29"/>
      <c r="C4" s="31"/>
      <c r="D4" s="29"/>
      <c r="E4" s="2" t="s">
        <v>1</v>
      </c>
      <c r="F4" s="2" t="s">
        <v>2</v>
      </c>
    </row>
    <row r="5" spans="1:6" ht="14.5" customHeight="1" x14ac:dyDescent="0.25">
      <c r="A5" s="19" t="s">
        <v>3</v>
      </c>
      <c r="B5" s="7">
        <v>330.15</v>
      </c>
      <c r="C5" s="7">
        <v>329.78</v>
      </c>
      <c r="D5" s="7">
        <v>349.92</v>
      </c>
      <c r="E5" s="8">
        <f>D5-C5</f>
        <v>20.140000000000043</v>
      </c>
      <c r="F5" s="9">
        <f>IF(C5=0,"N/A",E5/C5)</f>
        <v>6.1071017041664274E-2</v>
      </c>
    </row>
    <row r="6" spans="1:6" ht="14.5" customHeight="1" x14ac:dyDescent="0.25">
      <c r="A6" s="20" t="s">
        <v>4</v>
      </c>
      <c r="B6" s="10">
        <f>B5-B7-B8-B12-B13</f>
        <v>150.03999999999996</v>
      </c>
      <c r="C6" s="10">
        <f t="shared" ref="C6:D6" si="0">C5-C7-C8-C12-C13</f>
        <v>181.51999999999998</v>
      </c>
      <c r="D6" s="10">
        <f t="shared" si="0"/>
        <v>189.53999999999996</v>
      </c>
      <c r="E6" s="11">
        <f t="shared" ref="E6:E19" si="1">D6-C6</f>
        <v>8.0199999999999818</v>
      </c>
      <c r="F6" s="12">
        <f t="shared" ref="F6:F19" si="2">IF(C6=0,"N/A",E6/C6)</f>
        <v>4.4182459233142256E-2</v>
      </c>
    </row>
    <row r="7" spans="1:6" ht="14.5" customHeight="1" x14ac:dyDescent="0.25">
      <c r="A7" s="21" t="s">
        <v>7</v>
      </c>
      <c r="B7" s="13">
        <v>30.56</v>
      </c>
      <c r="C7" s="13">
        <v>25</v>
      </c>
      <c r="D7" s="13">
        <v>25</v>
      </c>
      <c r="E7" s="14">
        <f t="shared" si="1"/>
        <v>0</v>
      </c>
      <c r="F7" s="15">
        <f t="shared" si="2"/>
        <v>0</v>
      </c>
    </row>
    <row r="8" spans="1:6" ht="14.5" customHeight="1" x14ac:dyDescent="0.25">
      <c r="A8" s="21" t="s">
        <v>8</v>
      </c>
      <c r="B8" s="13">
        <f>SUM(B9:B11)</f>
        <v>65.510000000000005</v>
      </c>
      <c r="C8" s="13">
        <f>SUM(C9:C11)</f>
        <v>62.629999999999995</v>
      </c>
      <c r="D8" s="13">
        <f>SUM(D9:D11)</f>
        <v>65.53</v>
      </c>
      <c r="E8" s="14">
        <f t="shared" si="1"/>
        <v>2.9000000000000057</v>
      </c>
      <c r="F8" s="15">
        <f t="shared" si="2"/>
        <v>4.6303688328277276E-2</v>
      </c>
    </row>
    <row r="9" spans="1:6" ht="14.5" customHeight="1" x14ac:dyDescent="0.25">
      <c r="A9" s="24" t="s">
        <v>14</v>
      </c>
      <c r="B9" s="13">
        <v>55.5</v>
      </c>
      <c r="C9" s="13">
        <v>53.48</v>
      </c>
      <c r="D9" s="13">
        <v>56.8</v>
      </c>
      <c r="E9" s="14">
        <f t="shared" si="1"/>
        <v>3.3200000000000003</v>
      </c>
      <c r="F9" s="15">
        <f t="shared" si="2"/>
        <v>6.2079281974569939E-2</v>
      </c>
    </row>
    <row r="10" spans="1:6" ht="14.5" customHeight="1" x14ac:dyDescent="0.25">
      <c r="A10" s="24" t="s">
        <v>15</v>
      </c>
      <c r="B10" s="13">
        <v>5</v>
      </c>
      <c r="C10" s="13">
        <v>4.1500000000000004</v>
      </c>
      <c r="D10" s="13">
        <v>3.73</v>
      </c>
      <c r="E10" s="14">
        <f t="shared" si="1"/>
        <v>-0.42000000000000037</v>
      </c>
      <c r="F10" s="15">
        <f t="shared" si="2"/>
        <v>-0.10120481927710852</v>
      </c>
    </row>
    <row r="11" spans="1:6" ht="14.5" customHeight="1" x14ac:dyDescent="0.25">
      <c r="A11" s="24" t="s">
        <v>16</v>
      </c>
      <c r="B11" s="13">
        <v>5.01</v>
      </c>
      <c r="C11" s="13">
        <v>5</v>
      </c>
      <c r="D11" s="13">
        <v>5</v>
      </c>
      <c r="E11" s="14">
        <f t="shared" si="1"/>
        <v>0</v>
      </c>
      <c r="F11" s="15">
        <f t="shared" si="2"/>
        <v>0</v>
      </c>
    </row>
    <row r="12" spans="1:6" ht="14.5" customHeight="1" x14ac:dyDescent="0.25">
      <c r="A12" s="20" t="s">
        <v>5</v>
      </c>
      <c r="B12" s="10">
        <v>7.02</v>
      </c>
      <c r="C12" s="10">
        <v>2.5</v>
      </c>
      <c r="D12" s="10">
        <v>2.5</v>
      </c>
      <c r="E12" s="11">
        <f t="shared" si="1"/>
        <v>0</v>
      </c>
      <c r="F12" s="12">
        <f t="shared" si="2"/>
        <v>0</v>
      </c>
    </row>
    <row r="13" spans="1:6" ht="14.5" customHeight="1" x14ac:dyDescent="0.25">
      <c r="A13" s="20" t="s">
        <v>6</v>
      </c>
      <c r="B13" s="10">
        <f>SUM(B14:B19)</f>
        <v>77.02</v>
      </c>
      <c r="C13" s="10">
        <f t="shared" ref="C13:D13" si="3">SUM(C14:C19)</f>
        <v>58.13</v>
      </c>
      <c r="D13" s="10">
        <f t="shared" si="3"/>
        <v>67.350000000000009</v>
      </c>
      <c r="E13" s="11">
        <f t="shared" si="1"/>
        <v>9.220000000000006</v>
      </c>
      <c r="F13" s="12">
        <f t="shared" si="2"/>
        <v>0.15861001204197497</v>
      </c>
    </row>
    <row r="14" spans="1:6" ht="14.5" customHeight="1" x14ac:dyDescent="0.25">
      <c r="A14" s="22" t="s">
        <v>18</v>
      </c>
      <c r="B14" s="13">
        <v>10</v>
      </c>
      <c r="C14" s="13">
        <v>9</v>
      </c>
      <c r="D14" s="13">
        <v>8</v>
      </c>
      <c r="E14" s="14">
        <f t="shared" si="1"/>
        <v>-1</v>
      </c>
      <c r="F14" s="15">
        <f t="shared" si="2"/>
        <v>-0.1111111111111111</v>
      </c>
    </row>
    <row r="15" spans="1:6" ht="14.5" customHeight="1" x14ac:dyDescent="0.25">
      <c r="A15" s="22" t="s">
        <v>21</v>
      </c>
      <c r="B15" s="13">
        <v>25.53</v>
      </c>
      <c r="C15" s="13">
        <v>18</v>
      </c>
      <c r="D15" s="13">
        <v>15.14</v>
      </c>
      <c r="E15" s="14">
        <f t="shared" si="1"/>
        <v>-2.8599999999999994</v>
      </c>
      <c r="F15" s="15">
        <f t="shared" si="2"/>
        <v>-0.15888888888888886</v>
      </c>
    </row>
    <row r="16" spans="1:6" ht="14.5" customHeight="1" x14ac:dyDescent="0.25">
      <c r="A16" s="22" t="s">
        <v>19</v>
      </c>
      <c r="B16" s="13">
        <v>32.86</v>
      </c>
      <c r="C16" s="13">
        <v>24.1</v>
      </c>
      <c r="D16" s="13">
        <v>37.18</v>
      </c>
      <c r="E16" s="14">
        <f t="shared" si="1"/>
        <v>13.079999999999998</v>
      </c>
      <c r="F16" s="15">
        <f t="shared" si="2"/>
        <v>0.54273858921161811</v>
      </c>
    </row>
    <row r="17" spans="1:6" ht="14.5" customHeight="1" x14ac:dyDescent="0.25">
      <c r="A17" s="22" t="s">
        <v>20</v>
      </c>
      <c r="B17" s="13">
        <v>2.58</v>
      </c>
      <c r="C17" s="13">
        <v>2.58</v>
      </c>
      <c r="D17" s="13">
        <v>2.58</v>
      </c>
      <c r="E17" s="14">
        <f t="shared" si="1"/>
        <v>0</v>
      </c>
      <c r="F17" s="15">
        <f t="shared" si="2"/>
        <v>0</v>
      </c>
    </row>
    <row r="18" spans="1:6" ht="14.5" customHeight="1" x14ac:dyDescent="0.25">
      <c r="A18" s="22" t="s">
        <v>22</v>
      </c>
      <c r="B18" s="13">
        <v>3</v>
      </c>
      <c r="C18" s="13">
        <v>3</v>
      </c>
      <c r="D18" s="13">
        <v>3</v>
      </c>
      <c r="E18" s="14">
        <f t="shared" si="1"/>
        <v>0</v>
      </c>
      <c r="F18" s="15">
        <f t="shared" si="2"/>
        <v>0</v>
      </c>
    </row>
    <row r="19" spans="1:6" ht="14.5" customHeight="1" thickBot="1" x14ac:dyDescent="0.3">
      <c r="A19" s="23" t="s">
        <v>9</v>
      </c>
      <c r="B19" s="16">
        <v>3.05</v>
      </c>
      <c r="C19" s="16">
        <v>1.45</v>
      </c>
      <c r="D19" s="16">
        <v>1.45</v>
      </c>
      <c r="E19" s="17">
        <f t="shared" si="1"/>
        <v>0</v>
      </c>
      <c r="F19" s="18">
        <f t="shared" si="2"/>
        <v>0</v>
      </c>
    </row>
    <row r="20" spans="1:6" ht="13.5" customHeight="1" x14ac:dyDescent="0.25">
      <c r="A20" s="25"/>
      <c r="B20" s="25"/>
      <c r="C20" s="25"/>
      <c r="D20" s="25"/>
      <c r="E20" s="25"/>
      <c r="F20" s="25"/>
    </row>
    <row r="21" spans="1:6" ht="13.5" customHeight="1" x14ac:dyDescent="0.25">
      <c r="A21" s="25"/>
      <c r="B21" s="25"/>
      <c r="C21" s="25"/>
      <c r="D21" s="25"/>
      <c r="E21" s="25"/>
      <c r="F21" s="25"/>
    </row>
    <row r="22" spans="1:6" ht="13.5" customHeight="1" x14ac:dyDescent="0.25">
      <c r="A22" s="25"/>
      <c r="B22" s="25"/>
      <c r="C22" s="25"/>
      <c r="D22" s="25"/>
      <c r="E22" s="25"/>
      <c r="F22" s="25"/>
    </row>
    <row r="23" spans="1:6" ht="13.5" customHeight="1" x14ac:dyDescent="0.25">
      <c r="A23" s="5"/>
      <c r="B23" s="5"/>
      <c r="C23" s="5"/>
      <c r="D23" s="5"/>
      <c r="E23" s="5"/>
      <c r="F23" s="5"/>
    </row>
  </sheetData>
  <mergeCells count="9">
    <mergeCell ref="A20:F20"/>
    <mergeCell ref="A21:F21"/>
    <mergeCell ref="A22:F22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scale="94" orientation="portrait" r:id="rId1"/>
  <ignoredErrors>
    <ignoredError sqref="B6:D6 B13:D1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WNNNYYRNKDVH-1321847565-2769</_dlc_DocId>
    <_dlc_DocIdUrl xmlns="7c075b91-a788-4f5b-9c4e-5392c92c7fe8">
      <Url>https://collaboration.inside.nsf.gov/bfa/Budget/BDPlanning/BPLG/_layouts/15/DocIdRedir.aspx?ID=WNNNYYRNKDVH-1321847565-2769</Url>
      <Description>WNNNYYRNKDVH-1321847565-2769</Description>
    </_dlc_DocIdUrl>
  </documentManagement>
</p:properties>
</file>

<file path=customXml/itemProps1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C02BE80-0922-4612-BB33-56C8D97A4CC8}">
  <ds:schemaRefs>
    <ds:schemaRef ds:uri="7c075b91-a788-4f5b-9c4e-5392c92c7fe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e257d72b-1bc7-45e7-84d8-ca60afca657e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DMR Funding</vt:lpstr>
      <vt:lpstr>'DMR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Oxenrider, Clinton J.</cp:lastModifiedBy>
  <cp:lastPrinted>2021-05-24T15:21:17Z</cp:lastPrinted>
  <dcterms:created xsi:type="dcterms:W3CDTF">2018-11-16T16:51:05Z</dcterms:created>
  <dcterms:modified xsi:type="dcterms:W3CDTF">2021-05-25T18:11:42Z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a0cca3d2-b0c0-4fa3-a37a-e789f93ff6de</vt:lpwstr>
  </property>
</Properties>
</file>