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2_Budget Cycle\FY_2022_Congressional Request\05 - Formatting\02 - Summary Tables and Charts\Standalone Excel Tables\"/>
    </mc:Choice>
  </mc:AlternateContent>
  <xr:revisionPtr revIDLastSave="0" documentId="13_ncr:1_{D14499DC-F5E5-4F04-AAA8-C811C9E14663}" xr6:coauthVersionLast="46" xr6:coauthVersionMax="46" xr10:uidLastSave="{00000000-0000-0000-0000-000000000000}"/>
  <bookViews>
    <workbookView xWindow="-25310" yWindow="250" windowWidth="25420" windowHeight="15370" xr2:uid="{00000000-000D-0000-FFFF-FFFF00000000}"/>
  </bookViews>
  <sheets>
    <sheet name="FY22 NSTC xCuts" sheetId="25" r:id="rId1"/>
  </sheets>
  <definedNames>
    <definedName name="_xlnm.Print_Area" localSheetId="0">'FY22 NSTC xCuts'!$A$1:$H$67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25" l="1"/>
  <c r="E65" i="25"/>
  <c r="E63" i="25"/>
  <c r="F63" i="25" s="1"/>
  <c r="E62" i="25"/>
  <c r="F62" i="25" s="1"/>
  <c r="F61" i="25"/>
  <c r="E61" i="25"/>
  <c r="E60" i="25"/>
  <c r="F60" i="25" s="1"/>
  <c r="E51" i="25"/>
  <c r="F51" i="25" s="1"/>
  <c r="E49" i="25"/>
  <c r="F49" i="25" s="1"/>
  <c r="E48" i="25"/>
  <c r="F48" i="25" s="1"/>
  <c r="E47" i="25"/>
  <c r="F47" i="25" s="1"/>
  <c r="E46" i="25"/>
  <c r="F46" i="25" s="1"/>
  <c r="E45" i="25"/>
  <c r="F45" i="25" s="1"/>
  <c r="E44" i="25"/>
  <c r="F44" i="25" s="1"/>
  <c r="E43" i="25"/>
  <c r="F43" i="25" s="1"/>
  <c r="E34" i="25"/>
  <c r="F34" i="25" s="1"/>
  <c r="E32" i="25"/>
  <c r="F32" i="25" s="1"/>
  <c r="E31" i="25"/>
  <c r="F31" i="25" s="1"/>
  <c r="E30" i="25"/>
  <c r="F30" i="25" s="1"/>
  <c r="E29" i="25"/>
  <c r="F29" i="25" s="1"/>
  <c r="E28" i="25"/>
  <c r="F28" i="25" s="1"/>
  <c r="E27" i="25"/>
  <c r="F27" i="25" s="1"/>
  <c r="E26" i="25"/>
  <c r="F26" i="25" s="1"/>
  <c r="E17" i="25"/>
  <c r="F17" i="25" s="1"/>
  <c r="E15" i="25"/>
  <c r="F15" i="25" s="1"/>
  <c r="E14" i="25"/>
  <c r="F14" i="25" s="1"/>
  <c r="E13" i="25"/>
  <c r="F13" i="25" s="1"/>
  <c r="E12" i="25"/>
  <c r="F12" i="25" s="1"/>
  <c r="E11" i="25"/>
  <c r="F11" i="25" s="1"/>
  <c r="E10" i="25"/>
  <c r="F10" i="25" s="1"/>
  <c r="H65" i="25"/>
  <c r="G65" i="25"/>
  <c r="G63" i="25"/>
  <c r="H63" i="25" s="1"/>
  <c r="G62" i="25"/>
  <c r="H62" i="25" s="1"/>
  <c r="G61" i="25"/>
  <c r="H61" i="25" s="1"/>
  <c r="G60" i="25"/>
  <c r="H60" i="25" s="1"/>
  <c r="G59" i="25"/>
  <c r="H59" i="25" s="1"/>
  <c r="G51" i="25"/>
  <c r="H51" i="25" s="1"/>
  <c r="H49" i="25"/>
  <c r="G49" i="25"/>
  <c r="G48" i="25"/>
  <c r="H48" i="25" s="1"/>
  <c r="G47" i="25"/>
  <c r="H47" i="25" s="1"/>
  <c r="H46" i="25"/>
  <c r="G46" i="25"/>
  <c r="G45" i="25"/>
  <c r="H45" i="25" s="1"/>
  <c r="G44" i="25"/>
  <c r="H44" i="25" s="1"/>
  <c r="G43" i="25"/>
  <c r="H43" i="25" s="1"/>
  <c r="G42" i="25"/>
  <c r="H42" i="25" s="1"/>
  <c r="G34" i="25"/>
  <c r="H34" i="25" s="1"/>
  <c r="G32" i="25"/>
  <c r="H32" i="25" s="1"/>
  <c r="G31" i="25"/>
  <c r="H31" i="25" s="1"/>
  <c r="G30" i="25"/>
  <c r="H30" i="25" s="1"/>
  <c r="G29" i="25"/>
  <c r="H29" i="25" s="1"/>
  <c r="G28" i="25"/>
  <c r="H28" i="25" s="1"/>
  <c r="G27" i="25"/>
  <c r="H27" i="25" s="1"/>
  <c r="G26" i="25"/>
  <c r="H26" i="25" s="1"/>
  <c r="G25" i="25"/>
  <c r="H25" i="25" s="1"/>
  <c r="G17" i="25"/>
  <c r="H17" i="25" s="1"/>
  <c r="G15" i="25"/>
  <c r="H15" i="25" s="1"/>
  <c r="G14" i="25"/>
  <c r="H14" i="25" s="1"/>
  <c r="G13" i="25"/>
  <c r="H13" i="25" s="1"/>
  <c r="G12" i="25"/>
  <c r="H12" i="25" s="1"/>
  <c r="G11" i="25"/>
  <c r="H11" i="25" s="1"/>
  <c r="G10" i="25"/>
  <c r="H10" i="25" s="1"/>
  <c r="D50" i="25"/>
  <c r="C50" i="25"/>
  <c r="C52" i="25" s="1"/>
  <c r="B50" i="25"/>
  <c r="E42" i="25"/>
  <c r="F42" i="25" s="1"/>
  <c r="E59" i="25"/>
  <c r="F59" i="25" s="1"/>
  <c r="E25" i="25"/>
  <c r="F25" i="25" s="1"/>
  <c r="G9" i="25"/>
  <c r="H9" i="25" s="1"/>
  <c r="G50" i="25" l="1"/>
  <c r="H50" i="25" s="1"/>
  <c r="E50" i="25"/>
  <c r="F50" i="25" s="1"/>
  <c r="B52" i="25"/>
  <c r="D52" i="25"/>
  <c r="C33" i="25"/>
  <c r="C16" i="25"/>
  <c r="C64" i="25"/>
  <c r="E52" i="25" l="1"/>
  <c r="F52" i="25" s="1"/>
  <c r="G52" i="25"/>
  <c r="H52" i="25" s="1"/>
  <c r="C35" i="25"/>
  <c r="C66" i="25"/>
  <c r="B64" i="25"/>
  <c r="B33" i="25"/>
  <c r="D16" i="25"/>
  <c r="B16" i="25"/>
  <c r="E9" i="25"/>
  <c r="F9" i="25" s="1"/>
  <c r="D33" i="25"/>
  <c r="D64" i="25"/>
  <c r="D18" i="25" l="1"/>
  <c r="G16" i="25"/>
  <c r="H16" i="25" s="1"/>
  <c r="E16" i="25"/>
  <c r="F16" i="25" s="1"/>
  <c r="G64" i="25"/>
  <c r="H64" i="25" s="1"/>
  <c r="E64" i="25"/>
  <c r="F64" i="25" s="1"/>
  <c r="G33" i="25"/>
  <c r="H33" i="25" s="1"/>
  <c r="E33" i="25"/>
  <c r="F33" i="25" s="1"/>
  <c r="B66" i="25"/>
  <c r="B35" i="25"/>
  <c r="D66" i="25"/>
  <c r="C18" i="25"/>
  <c r="D35" i="25"/>
  <c r="B18" i="25"/>
  <c r="G35" i="25" l="1"/>
  <c r="H35" i="25" s="1"/>
  <c r="E35" i="25"/>
  <c r="F35" i="25" s="1"/>
  <c r="E66" i="25"/>
  <c r="F66" i="25" s="1"/>
  <c r="G66" i="25"/>
  <c r="H66" i="25" s="1"/>
  <c r="G18" i="25"/>
  <c r="H18" i="25" s="1"/>
  <c r="E18" i="25"/>
  <c r="F18" i="25" s="1"/>
</calcChain>
</file>

<file path=xl/sharedStrings.xml><?xml version="1.0" encoding="utf-8"?>
<sst xmlns="http://schemas.openxmlformats.org/spreadsheetml/2006/main" count="92" uniqueCount="30">
  <si>
    <t>(Dollars in Millions)</t>
  </si>
  <si>
    <t>Amount</t>
  </si>
  <si>
    <t>Percent</t>
  </si>
  <si>
    <t>BIO</t>
  </si>
  <si>
    <t>CISE</t>
  </si>
  <si>
    <t>ENG</t>
  </si>
  <si>
    <t>GEO</t>
  </si>
  <si>
    <t>MPS</t>
  </si>
  <si>
    <t>SBE</t>
  </si>
  <si>
    <t>OISE</t>
  </si>
  <si>
    <t>OPP</t>
  </si>
  <si>
    <t>R&amp;RA</t>
  </si>
  <si>
    <t>EHR</t>
  </si>
  <si>
    <t>National Nanotechnology Initiative (NNI)</t>
  </si>
  <si>
    <t>U.S. Global Change Research Program (USGCRP)</t>
  </si>
  <si>
    <t>NSF Total</t>
  </si>
  <si>
    <t>Networking &amp; Information Technology R&amp;D (NITRD)</t>
  </si>
  <si>
    <t>NATIONAL SCIENCE FOUNDATION</t>
  </si>
  <si>
    <t>FY 2022 BUDGET REQUEST TO CONGRESS</t>
  </si>
  <si>
    <t>FY 2020
Actual</t>
  </si>
  <si>
    <t>FY 2021 Estimate</t>
  </si>
  <si>
    <t>FY 2022
Request</t>
  </si>
  <si>
    <t>FY 2022 Request  change over:</t>
  </si>
  <si>
    <t>FY 2020 Actual</t>
  </si>
  <si>
    <t>Quantum Information Science (QIS)</t>
  </si>
  <si>
    <t>IA</t>
  </si>
  <si>
    <r>
      <t>TIP</t>
    </r>
    <r>
      <rPr>
        <vertAlign val="superscript"/>
        <sz val="11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</si>
  <si>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FY 2020 and FY 2021 funding for TIP is shown for comparability across fiscal years.</t>
    </r>
  </si>
  <si>
    <t xml:space="preserve">  </t>
  </si>
  <si>
    <t>NSTC CROSS-CUTS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</si>
</sst>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11" x14ac:knownFonts="1"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7" fillId="0" borderId="0"/>
  </cellStyleXfs>
  <cellXfs count="59">
    <xf numFmtId="0" fontId="0" fillId="0" borderId="0" xfId="0"/>
    <xf numFmtId="0" fontId="2" fillId="0" borderId="0" xfId="0" applyFont="1" applyFill="1"/>
    <xf numFmtId="0" fontId="5" fillId="0" borderId="2" xfId="0" applyFont="1" applyFill="1" applyBorder="1" applyAlignment="1" applyProtection="1">
      <alignment vertical="top" wrapText="1" readingOrder="1"/>
      <protection locked="0"/>
    </xf>
    <xf numFmtId="0" fontId="5" fillId="0" borderId="3" xfId="0" applyFont="1" applyFill="1" applyBorder="1" applyAlignment="1">
      <alignment horizontal="right" readingOrder="1"/>
    </xf>
    <xf numFmtId="0" fontId="2" fillId="0" borderId="10" xfId="0" applyFont="1" applyFill="1" applyBorder="1" applyAlignment="1" applyProtection="1">
      <alignment wrapText="1" readingOrder="1"/>
      <protection locked="0"/>
    </xf>
    <xf numFmtId="166" fontId="2" fillId="0" borderId="12" xfId="10" applyNumberFormat="1" applyFont="1" applyFill="1" applyBorder="1" applyAlignment="1">
      <alignment horizontal="right"/>
    </xf>
    <xf numFmtId="0" fontId="2" fillId="0" borderId="2" xfId="0" applyFont="1" applyFill="1" applyBorder="1" applyAlignment="1" applyProtection="1">
      <alignment wrapText="1" readingOrder="1"/>
      <protection locked="0"/>
    </xf>
    <xf numFmtId="166" fontId="2" fillId="0" borderId="3" xfId="10" applyNumberFormat="1" applyFont="1" applyFill="1" applyBorder="1" applyAlignment="1">
      <alignment horizontal="right"/>
    </xf>
    <xf numFmtId="0" fontId="5" fillId="0" borderId="5" xfId="0" applyFont="1" applyFill="1" applyBorder="1" applyAlignment="1" applyProtection="1">
      <alignment wrapText="1" readingOrder="1"/>
      <protection locked="0"/>
    </xf>
    <xf numFmtId="166" fontId="5" fillId="0" borderId="7" xfId="10" applyNumberFormat="1" applyFont="1" applyFill="1" applyBorder="1" applyAlignment="1">
      <alignment horizontal="right"/>
    </xf>
    <xf numFmtId="0" fontId="5" fillId="0" borderId="4" xfId="0" applyFont="1" applyFill="1" applyBorder="1" applyAlignment="1" applyProtection="1">
      <alignment vertical="center" wrapText="1" readingOrder="1"/>
      <protection locked="0"/>
    </xf>
    <xf numFmtId="166" fontId="5" fillId="0" borderId="6" xfId="1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 applyProtection="1">
      <alignment horizontal="right" readingOrder="1"/>
      <protection locked="0"/>
    </xf>
    <xf numFmtId="165" fontId="2" fillId="0" borderId="0" xfId="0" applyNumberFormat="1" applyFont="1" applyFill="1" applyBorder="1" applyAlignment="1" applyProtection="1">
      <alignment horizontal="right" readingOrder="1"/>
      <protection locked="0"/>
    </xf>
    <xf numFmtId="164" fontId="5" fillId="0" borderId="13" xfId="0" applyNumberFormat="1" applyFont="1" applyFill="1" applyBorder="1" applyAlignment="1" applyProtection="1">
      <alignment horizontal="right" readingOrder="1"/>
      <protection locked="0"/>
    </xf>
    <xf numFmtId="164" fontId="5" fillId="0" borderId="1" xfId="0" applyNumberFormat="1" applyFont="1" applyFill="1" applyBorder="1" applyAlignment="1" applyProtection="1">
      <alignment horizontal="right" vertical="center" readingOrder="1"/>
      <protection locked="0"/>
    </xf>
    <xf numFmtId="165" fontId="2" fillId="0" borderId="0" xfId="0" applyNumberFormat="1" applyFont="1" applyFill="1" applyBorder="1" applyAlignment="1" applyProtection="1">
      <alignment readingOrder="1"/>
      <protection locked="0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left"/>
    </xf>
    <xf numFmtId="0" fontId="5" fillId="0" borderId="21" xfId="0" applyFont="1" applyFill="1" applyBorder="1" applyAlignment="1" applyProtection="1">
      <alignment wrapText="1" readingOrder="1"/>
      <protection locked="0"/>
    </xf>
    <xf numFmtId="164" fontId="5" fillId="0" borderId="14" xfId="0" applyNumberFormat="1" applyFont="1" applyFill="1" applyBorder="1" applyAlignment="1" applyProtection="1">
      <alignment horizontal="right" readingOrder="1"/>
      <protection locked="0"/>
    </xf>
    <xf numFmtId="0" fontId="5" fillId="0" borderId="5" xfId="0" applyFont="1" applyFill="1" applyBorder="1" applyAlignment="1" applyProtection="1">
      <alignment vertical="top" wrapText="1" readingOrder="1"/>
      <protection locked="0"/>
    </xf>
    <xf numFmtId="166" fontId="5" fillId="0" borderId="19" xfId="0" applyNumberFormat="1" applyFont="1" applyFill="1" applyBorder="1" applyAlignment="1" applyProtection="1">
      <alignment horizontal="right" readingOrder="1"/>
      <protection locked="0"/>
    </xf>
    <xf numFmtId="164" fontId="2" fillId="0" borderId="16" xfId="0" applyNumberFormat="1" applyFont="1" applyFill="1" applyBorder="1" applyAlignment="1" applyProtection="1">
      <alignment horizontal="right" readingOrder="1"/>
      <protection locked="0"/>
    </xf>
    <xf numFmtId="165" fontId="2" fillId="0" borderId="17" xfId="0" applyNumberFormat="1" applyFont="1" applyFill="1" applyBorder="1" applyAlignment="1" applyProtection="1">
      <alignment horizontal="right" readingOrder="1"/>
      <protection locked="0"/>
    </xf>
    <xf numFmtId="164" fontId="5" fillId="0" borderId="22" xfId="0" applyNumberFormat="1" applyFont="1" applyFill="1" applyBorder="1" applyAlignment="1" applyProtection="1">
      <alignment horizontal="right" readingOrder="1"/>
      <protection locked="0"/>
    </xf>
    <xf numFmtId="164" fontId="5" fillId="0" borderId="23" xfId="0" applyNumberFormat="1" applyFont="1" applyFill="1" applyBorder="1" applyAlignment="1" applyProtection="1">
      <alignment horizontal="right" readingOrder="1"/>
      <protection locked="0"/>
    </xf>
    <xf numFmtId="164" fontId="5" fillId="0" borderId="18" xfId="0" applyNumberFormat="1" applyFont="1" applyFill="1" applyBorder="1" applyAlignment="1" applyProtection="1">
      <alignment horizontal="right" vertical="center" readingOrder="1"/>
      <protection locked="0"/>
    </xf>
    <xf numFmtId="165" fontId="2" fillId="0" borderId="17" xfId="0" applyNumberFormat="1" applyFont="1" applyFill="1" applyBorder="1" applyAlignment="1" applyProtection="1">
      <alignment readingOrder="1"/>
      <protection locked="0"/>
    </xf>
    <xf numFmtId="0" fontId="5" fillId="0" borderId="0" xfId="0" applyFont="1" applyFill="1" applyBorder="1" applyAlignment="1" applyProtection="1">
      <alignment horizontal="right" wrapText="1" readingOrder="1"/>
      <protection locked="0"/>
    </xf>
    <xf numFmtId="0" fontId="5" fillId="0" borderId="27" xfId="0" applyFont="1" applyFill="1" applyBorder="1" applyAlignment="1" applyProtection="1">
      <alignment horizontal="right" wrapText="1" readingOrder="1"/>
      <protection locked="0"/>
    </xf>
    <xf numFmtId="0" fontId="5" fillId="0" borderId="17" xfId="0" applyFont="1" applyFill="1" applyBorder="1" applyAlignment="1">
      <alignment horizontal="right" readingOrder="1"/>
    </xf>
    <xf numFmtId="164" fontId="2" fillId="0" borderId="28" xfId="0" applyNumberFormat="1" applyFont="1" applyFill="1" applyBorder="1" applyAlignment="1" applyProtection="1">
      <alignment horizontal="right" readingOrder="1"/>
      <protection locked="0"/>
    </xf>
    <xf numFmtId="166" fontId="2" fillId="0" borderId="16" xfId="10" applyNumberFormat="1" applyFont="1" applyFill="1" applyBorder="1" applyAlignment="1">
      <alignment horizontal="right"/>
    </xf>
    <xf numFmtId="165" fontId="2" fillId="0" borderId="27" xfId="0" applyNumberFormat="1" applyFont="1" applyFill="1" applyBorder="1" applyAlignment="1" applyProtection="1">
      <alignment horizontal="right" readingOrder="1"/>
      <protection locked="0"/>
    </xf>
    <xf numFmtId="166" fontId="2" fillId="0" borderId="17" xfId="10" applyNumberFormat="1" applyFont="1" applyFill="1" applyBorder="1" applyAlignment="1">
      <alignment horizontal="right"/>
    </xf>
    <xf numFmtId="164" fontId="5" fillId="0" borderId="26" xfId="0" applyNumberFormat="1" applyFont="1" applyFill="1" applyBorder="1" applyAlignment="1" applyProtection="1">
      <alignment horizontal="right" readingOrder="1"/>
      <protection locked="0"/>
    </xf>
    <xf numFmtId="166" fontId="5" fillId="0" borderId="22" xfId="10" applyNumberFormat="1" applyFont="1" applyFill="1" applyBorder="1" applyAlignment="1">
      <alignment horizontal="right"/>
    </xf>
    <xf numFmtId="164" fontId="5" fillId="0" borderId="29" xfId="0" applyNumberFormat="1" applyFont="1" applyFill="1" applyBorder="1" applyAlignment="1" applyProtection="1">
      <alignment horizontal="right" readingOrder="1"/>
      <protection locked="0"/>
    </xf>
    <xf numFmtId="166" fontId="5" fillId="0" borderId="23" xfId="0" applyNumberFormat="1" applyFont="1" applyFill="1" applyBorder="1" applyAlignment="1" applyProtection="1">
      <alignment horizontal="right" readingOrder="1"/>
      <protection locked="0"/>
    </xf>
    <xf numFmtId="164" fontId="5" fillId="0" borderId="30" xfId="0" applyNumberFormat="1" applyFont="1" applyFill="1" applyBorder="1" applyAlignment="1" applyProtection="1">
      <alignment horizontal="right" vertical="center" readingOrder="1"/>
      <protection locked="0"/>
    </xf>
    <xf numFmtId="166" fontId="5" fillId="0" borderId="18" xfId="1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vertical="center" wrapText="1" readingOrder="1"/>
      <protection locked="0"/>
    </xf>
    <xf numFmtId="166" fontId="5" fillId="0" borderId="1" xfId="1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 applyProtection="1">
      <alignment horizontal="left" vertical="top" wrapText="1" readingOrder="1"/>
      <protection locked="0"/>
    </xf>
    <xf numFmtId="0" fontId="5" fillId="0" borderId="0" xfId="0" applyFont="1" applyFill="1" applyAlignment="1" applyProtection="1">
      <alignment horizontal="center" vertical="top" wrapText="1" readingOrder="1"/>
      <protection locked="0"/>
    </xf>
    <xf numFmtId="0" fontId="2" fillId="0" borderId="1" xfId="0" applyFont="1" applyFill="1" applyBorder="1" applyAlignment="1" applyProtection="1">
      <alignment horizontal="center" wrapText="1" readingOrder="1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 readingOrder="1"/>
      <protection locked="0"/>
    </xf>
    <xf numFmtId="0" fontId="5" fillId="0" borderId="8" xfId="0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 applyProtection="1">
      <alignment horizontal="right" wrapText="1" readingOrder="1"/>
      <protection locked="0"/>
    </xf>
    <xf numFmtId="0" fontId="5" fillId="0" borderId="0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right" wrapText="1"/>
    </xf>
    <xf numFmtId="0" fontId="5" fillId="0" borderId="17" xfId="0" applyFont="1" applyFill="1" applyBorder="1" applyAlignment="1">
      <alignment horizontal="right" wrapText="1"/>
    </xf>
  </cellXfs>
  <cellStyles count="12">
    <cellStyle name="Currency 2" xfId="5" xr:uid="{00000000-0005-0000-0000-000000000000}"/>
    <cellStyle name="Currency 2 2" xfId="8" xr:uid="{00000000-0005-0000-0000-000001000000}"/>
    <cellStyle name="Currency 3" xfId="3" xr:uid="{00000000-0005-0000-0000-000002000000}"/>
    <cellStyle name="Hyperlink 2" xfId="4" xr:uid="{00000000-0005-0000-0000-000003000000}"/>
    <cellStyle name="Normal" xfId="0" builtinId="0"/>
    <cellStyle name="Normal 2" xfId="1" xr:uid="{00000000-0005-0000-0000-000005000000}"/>
    <cellStyle name="Normal 3" xfId="2" xr:uid="{00000000-0005-0000-0000-000006000000}"/>
    <cellStyle name="Normal 3 2" xfId="7" xr:uid="{00000000-0005-0000-0000-000007000000}"/>
    <cellStyle name="Normal 4" xfId="9" xr:uid="{00000000-0005-0000-0000-000008000000}"/>
    <cellStyle name="Normal 5" xfId="11" xr:uid="{00000000-0005-0000-0000-000009000000}"/>
    <cellStyle name="Percent" xfId="10" builtinId="5"/>
    <cellStyle name="Percent 2" xfId="6" xr:uid="{00000000-0005-0000-0000-00000B000000}"/>
  </cellStyles>
  <dxfs count="0"/>
  <tableStyles count="0" defaultTableStyle="TableStyleMedium2" defaultPivotStyle="PivotStyleLight16"/>
  <colors>
    <mruColors>
      <color rgb="FFFF66FF"/>
      <color rgb="FF66FF66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7"/>
  <sheetViews>
    <sheetView showGridLines="0" tabSelected="1" zoomScaleNormal="100" workbookViewId="0">
      <selection sqref="A1:H1"/>
    </sheetView>
  </sheetViews>
  <sheetFormatPr defaultColWidth="8.81640625" defaultRowHeight="14" x14ac:dyDescent="0.3"/>
  <cols>
    <col min="1" max="1" width="11.54296875" style="1" customWidth="1"/>
    <col min="2" max="6" width="12.81640625" style="1" customWidth="1"/>
    <col min="7" max="8" width="12.453125" style="1" customWidth="1"/>
    <col min="9" max="16384" width="8.81640625" style="1"/>
  </cols>
  <sheetData>
    <row r="1" spans="1:8" ht="13.5" customHeight="1" x14ac:dyDescent="0.3">
      <c r="A1" s="46" t="s">
        <v>17</v>
      </c>
      <c r="B1" s="46"/>
      <c r="C1" s="46"/>
      <c r="D1" s="46"/>
      <c r="E1" s="46"/>
      <c r="F1" s="46"/>
      <c r="G1" s="46"/>
      <c r="H1" s="46"/>
    </row>
    <row r="2" spans="1:8" ht="13.5" customHeight="1" x14ac:dyDescent="0.3">
      <c r="A2" s="46" t="s">
        <v>29</v>
      </c>
      <c r="B2" s="46"/>
      <c r="C2" s="46"/>
      <c r="D2" s="46"/>
      <c r="E2" s="46"/>
      <c r="F2" s="46"/>
      <c r="G2" s="46"/>
      <c r="H2" s="46"/>
    </row>
    <row r="3" spans="1:8" ht="13.5" customHeight="1" x14ac:dyDescent="0.3">
      <c r="A3" s="46" t="s">
        <v>18</v>
      </c>
      <c r="B3" s="46"/>
      <c r="C3" s="46"/>
      <c r="D3" s="46"/>
      <c r="E3" s="46"/>
      <c r="F3" s="46"/>
      <c r="G3" s="46"/>
      <c r="H3" s="46"/>
    </row>
    <row r="4" spans="1:8" ht="13.5" customHeight="1" thickBot="1" x14ac:dyDescent="0.35">
      <c r="A4" s="47" t="s">
        <v>0</v>
      </c>
      <c r="B4" s="47"/>
      <c r="C4" s="47"/>
      <c r="D4" s="47"/>
      <c r="E4" s="47"/>
      <c r="F4" s="47"/>
      <c r="G4" s="47"/>
      <c r="H4" s="47"/>
    </row>
    <row r="5" spans="1:8" ht="29.25" customHeight="1" x14ac:dyDescent="0.3">
      <c r="A5" s="52" t="s">
        <v>13</v>
      </c>
      <c r="B5" s="53"/>
      <c r="C5" s="53"/>
      <c r="D5" s="53"/>
      <c r="E5" s="53"/>
      <c r="F5" s="53"/>
      <c r="G5" s="53"/>
      <c r="H5" s="54"/>
    </row>
    <row r="6" spans="1:8" x14ac:dyDescent="0.3">
      <c r="A6" s="22"/>
      <c r="B6" s="55" t="s">
        <v>19</v>
      </c>
      <c r="C6" s="56" t="s">
        <v>20</v>
      </c>
      <c r="D6" s="57" t="s">
        <v>21</v>
      </c>
      <c r="E6" s="48" t="s">
        <v>22</v>
      </c>
      <c r="F6" s="49"/>
      <c r="G6" s="49"/>
      <c r="H6" s="50"/>
    </row>
    <row r="7" spans="1:8" x14ac:dyDescent="0.3">
      <c r="A7" s="2"/>
      <c r="B7" s="55"/>
      <c r="C7" s="56"/>
      <c r="D7" s="58"/>
      <c r="E7" s="48" t="s">
        <v>23</v>
      </c>
      <c r="F7" s="51"/>
      <c r="G7" s="49" t="s">
        <v>20</v>
      </c>
      <c r="H7" s="50"/>
    </row>
    <row r="8" spans="1:8" ht="15" customHeight="1" thickBot="1" x14ac:dyDescent="0.35">
      <c r="A8" s="2"/>
      <c r="B8" s="55"/>
      <c r="C8" s="56"/>
      <c r="D8" s="58"/>
      <c r="E8" s="31" t="s">
        <v>1</v>
      </c>
      <c r="F8" s="32" t="s">
        <v>2</v>
      </c>
      <c r="G8" s="30" t="s">
        <v>1</v>
      </c>
      <c r="H8" s="3" t="s">
        <v>2</v>
      </c>
    </row>
    <row r="9" spans="1:8" x14ac:dyDescent="0.3">
      <c r="A9" s="4" t="s">
        <v>3</v>
      </c>
      <c r="B9" s="12">
        <v>42.5</v>
      </c>
      <c r="C9" s="12">
        <v>39.950000000000003</v>
      </c>
      <c r="D9" s="24">
        <v>39.950000000000003</v>
      </c>
      <c r="E9" s="33">
        <f t="shared" ref="E9" si="0">D9-B9</f>
        <v>-2.5499999999999972</v>
      </c>
      <c r="F9" s="34">
        <f t="shared" ref="F9" si="1">IF(B9=0, "N/A", E9/B9)</f>
        <v>-5.9999999999999935E-2</v>
      </c>
      <c r="G9" s="12">
        <f>D9-C9</f>
        <v>0</v>
      </c>
      <c r="H9" s="5">
        <f>IF(C9=0, "N/A", G9/C9)</f>
        <v>0</v>
      </c>
    </row>
    <row r="10" spans="1:8" ht="14" customHeight="1" x14ac:dyDescent="0.3">
      <c r="A10" s="6" t="s">
        <v>4</v>
      </c>
      <c r="B10" s="13">
        <v>14.36</v>
      </c>
      <c r="C10" s="13">
        <v>14.05</v>
      </c>
      <c r="D10" s="25">
        <v>14.05</v>
      </c>
      <c r="E10" s="35">
        <f t="shared" ref="E10:E18" si="2">D10-B10</f>
        <v>-0.30999999999999872</v>
      </c>
      <c r="F10" s="36">
        <f t="shared" ref="F10:F18" si="3">IF(B10=0, "N/A", E10/B10)</f>
        <v>-2.1587743732590443E-2</v>
      </c>
      <c r="G10" s="13">
        <f t="shared" ref="G10:G18" si="4">D10-C10</f>
        <v>0</v>
      </c>
      <c r="H10" s="7">
        <f t="shared" ref="H10:H18" si="5">IF(C10=0, "N/A", G10/C10)</f>
        <v>0</v>
      </c>
    </row>
    <row r="11" spans="1:8" ht="14" customHeight="1" x14ac:dyDescent="0.3">
      <c r="A11" s="6" t="s">
        <v>5</v>
      </c>
      <c r="B11" s="13">
        <v>221.52</v>
      </c>
      <c r="C11" s="13">
        <v>190.95</v>
      </c>
      <c r="D11" s="25">
        <v>219.99</v>
      </c>
      <c r="E11" s="35">
        <f t="shared" si="2"/>
        <v>-1.5300000000000011</v>
      </c>
      <c r="F11" s="36">
        <f t="shared" si="3"/>
        <v>-6.9068255687974043E-3</v>
      </c>
      <c r="G11" s="13">
        <f t="shared" si="4"/>
        <v>29.04000000000002</v>
      </c>
      <c r="H11" s="7">
        <f t="shared" si="5"/>
        <v>0.1520816967792617</v>
      </c>
    </row>
    <row r="12" spans="1:8" ht="14" customHeight="1" x14ac:dyDescent="0.3">
      <c r="A12" s="6" t="s">
        <v>7</v>
      </c>
      <c r="B12" s="13">
        <v>330.7</v>
      </c>
      <c r="C12" s="13">
        <v>183.5</v>
      </c>
      <c r="D12" s="25">
        <v>183.5</v>
      </c>
      <c r="E12" s="35">
        <f t="shared" si="2"/>
        <v>-147.19999999999999</v>
      </c>
      <c r="F12" s="36">
        <f t="shared" si="3"/>
        <v>-0.44511641971575444</v>
      </c>
      <c r="G12" s="13">
        <f t="shared" si="4"/>
        <v>0</v>
      </c>
      <c r="H12" s="7">
        <f t="shared" si="5"/>
        <v>0</v>
      </c>
    </row>
    <row r="13" spans="1:8" ht="14" customHeight="1" x14ac:dyDescent="0.3">
      <c r="A13" s="6" t="s">
        <v>8</v>
      </c>
      <c r="B13" s="13">
        <v>0.4</v>
      </c>
      <c r="C13" s="13">
        <v>0.4</v>
      </c>
      <c r="D13" s="25">
        <v>0.4</v>
      </c>
      <c r="E13" s="35">
        <f t="shared" si="2"/>
        <v>0</v>
      </c>
      <c r="F13" s="36">
        <f t="shared" si="3"/>
        <v>0</v>
      </c>
      <c r="G13" s="13">
        <f t="shared" si="4"/>
        <v>0</v>
      </c>
      <c r="H13" s="7">
        <f t="shared" si="5"/>
        <v>0</v>
      </c>
    </row>
    <row r="14" spans="1:8" ht="14" customHeight="1" x14ac:dyDescent="0.3">
      <c r="A14" s="6" t="s">
        <v>26</v>
      </c>
      <c r="B14" s="13">
        <v>11.67</v>
      </c>
      <c r="C14" s="13">
        <v>10.050000000000001</v>
      </c>
      <c r="D14" s="25">
        <v>10.050000000000001</v>
      </c>
      <c r="E14" s="35">
        <f t="shared" si="2"/>
        <v>-1.6199999999999992</v>
      </c>
      <c r="F14" s="36">
        <f t="shared" si="3"/>
        <v>-0.13881748071979427</v>
      </c>
      <c r="G14" s="13">
        <f t="shared" si="4"/>
        <v>0</v>
      </c>
      <c r="H14" s="7">
        <f t="shared" si="5"/>
        <v>0</v>
      </c>
    </row>
    <row r="15" spans="1:8" ht="14" customHeight="1" x14ac:dyDescent="0.3">
      <c r="A15" s="6" t="s">
        <v>9</v>
      </c>
      <c r="B15" s="13">
        <v>0.1</v>
      </c>
      <c r="C15" s="13">
        <v>0.1</v>
      </c>
      <c r="D15" s="25">
        <v>0.1</v>
      </c>
      <c r="E15" s="35">
        <f t="shared" si="2"/>
        <v>0</v>
      </c>
      <c r="F15" s="36">
        <f t="shared" si="3"/>
        <v>0</v>
      </c>
      <c r="G15" s="13">
        <f t="shared" si="4"/>
        <v>0</v>
      </c>
      <c r="H15" s="7">
        <f t="shared" si="5"/>
        <v>0</v>
      </c>
    </row>
    <row r="16" spans="1:8" ht="14" customHeight="1" x14ac:dyDescent="0.3">
      <c r="A16" s="8" t="s">
        <v>11</v>
      </c>
      <c r="B16" s="14">
        <f>SUM(B9:B15)</f>
        <v>621.24999999999989</v>
      </c>
      <c r="C16" s="14">
        <f>SUM(C9:C15)</f>
        <v>439</v>
      </c>
      <c r="D16" s="26">
        <f>SUM(D9:D15)</f>
        <v>468.04</v>
      </c>
      <c r="E16" s="37">
        <f t="shared" si="2"/>
        <v>-153.20999999999987</v>
      </c>
      <c r="F16" s="38">
        <f t="shared" si="3"/>
        <v>-0.24661569416498977</v>
      </c>
      <c r="G16" s="14">
        <f t="shared" si="4"/>
        <v>29.04000000000002</v>
      </c>
      <c r="H16" s="9">
        <f t="shared" si="5"/>
        <v>6.6150341685649247E-2</v>
      </c>
    </row>
    <row r="17" spans="1:13" ht="14.5" customHeight="1" x14ac:dyDescent="0.3">
      <c r="A17" s="20" t="s">
        <v>12</v>
      </c>
      <c r="B17" s="21">
        <v>13.74</v>
      </c>
      <c r="C17" s="21">
        <v>2.5</v>
      </c>
      <c r="D17" s="27">
        <v>2.5</v>
      </c>
      <c r="E17" s="39">
        <f t="shared" si="2"/>
        <v>-11.24</v>
      </c>
      <c r="F17" s="40">
        <f t="shared" si="3"/>
        <v>-0.81804949053857356</v>
      </c>
      <c r="G17" s="21">
        <f t="shared" si="4"/>
        <v>0</v>
      </c>
      <c r="H17" s="23">
        <f t="shared" si="5"/>
        <v>0</v>
      </c>
    </row>
    <row r="18" spans="1:13" s="17" customFormat="1" ht="15" customHeight="1" thickBot="1" x14ac:dyDescent="0.35">
      <c r="A18" s="10" t="s">
        <v>15</v>
      </c>
      <c r="B18" s="15">
        <f>SUM(B16:B17)</f>
        <v>634.9899999999999</v>
      </c>
      <c r="C18" s="15">
        <f>SUM(C16:C17)</f>
        <v>441.5</v>
      </c>
      <c r="D18" s="28">
        <f>SUM(D16:D17)</f>
        <v>470.54</v>
      </c>
      <c r="E18" s="41">
        <f t="shared" si="2"/>
        <v>-164.44999999999987</v>
      </c>
      <c r="F18" s="42">
        <f t="shared" si="3"/>
        <v>-0.25898045638513978</v>
      </c>
      <c r="G18" s="15">
        <f t="shared" si="4"/>
        <v>29.04000000000002</v>
      </c>
      <c r="H18" s="11">
        <f t="shared" si="5"/>
        <v>6.5775764439411147E-2</v>
      </c>
    </row>
    <row r="19" spans="1:13" s="17" customFormat="1" ht="15" customHeight="1" x14ac:dyDescent="0.3">
      <c r="A19" s="45" t="s">
        <v>27</v>
      </c>
      <c r="B19" s="45"/>
      <c r="C19" s="45"/>
      <c r="D19" s="45"/>
      <c r="E19" s="45"/>
      <c r="F19" s="45"/>
      <c r="G19" s="45"/>
      <c r="H19" s="45"/>
    </row>
    <row r="20" spans="1:13" ht="13.25" customHeight="1" thickBot="1" x14ac:dyDescent="0.35"/>
    <row r="21" spans="1:13" ht="29.25" customHeight="1" x14ac:dyDescent="0.3">
      <c r="A21" s="52" t="s">
        <v>16</v>
      </c>
      <c r="B21" s="53"/>
      <c r="C21" s="53"/>
      <c r="D21" s="53"/>
      <c r="E21" s="53"/>
      <c r="F21" s="53"/>
      <c r="G21" s="53"/>
      <c r="H21" s="54"/>
    </row>
    <row r="22" spans="1:13" ht="14" customHeight="1" x14ac:dyDescent="0.3">
      <c r="A22" s="2"/>
      <c r="B22" s="55" t="s">
        <v>19</v>
      </c>
      <c r="C22" s="56" t="s">
        <v>20</v>
      </c>
      <c r="D22" s="57" t="s">
        <v>21</v>
      </c>
      <c r="E22" s="48" t="s">
        <v>22</v>
      </c>
      <c r="F22" s="49"/>
      <c r="G22" s="49"/>
      <c r="H22" s="50"/>
    </row>
    <row r="23" spans="1:13" x14ac:dyDescent="0.3">
      <c r="A23" s="2"/>
      <c r="B23" s="55"/>
      <c r="C23" s="56"/>
      <c r="D23" s="58"/>
      <c r="E23" s="48" t="s">
        <v>23</v>
      </c>
      <c r="F23" s="51"/>
      <c r="G23" s="49" t="s">
        <v>20</v>
      </c>
      <c r="H23" s="50"/>
      <c r="M23" s="1" t="s">
        <v>28</v>
      </c>
    </row>
    <row r="24" spans="1:13" ht="15" customHeight="1" thickBot="1" x14ac:dyDescent="0.35">
      <c r="A24" s="2"/>
      <c r="B24" s="55"/>
      <c r="C24" s="56"/>
      <c r="D24" s="58"/>
      <c r="E24" s="31" t="s">
        <v>1</v>
      </c>
      <c r="F24" s="32" t="s">
        <v>2</v>
      </c>
      <c r="G24" s="30" t="s">
        <v>1</v>
      </c>
      <c r="H24" s="3" t="s">
        <v>2</v>
      </c>
    </row>
    <row r="25" spans="1:13" x14ac:dyDescent="0.3">
      <c r="A25" s="4" t="s">
        <v>3</v>
      </c>
      <c r="B25" s="12">
        <v>79</v>
      </c>
      <c r="C25" s="12">
        <v>79</v>
      </c>
      <c r="D25" s="24">
        <v>79</v>
      </c>
      <c r="E25" s="33">
        <f t="shared" ref="E25" si="6">D25-B25</f>
        <v>0</v>
      </c>
      <c r="F25" s="34">
        <f t="shared" ref="F25" si="7">IF(B25=0, "N/A", E25/B25)</f>
        <v>0</v>
      </c>
      <c r="G25" s="12">
        <f t="shared" ref="G25:G35" si="8">D25-C25</f>
        <v>0</v>
      </c>
      <c r="H25" s="5">
        <f t="shared" ref="H25:H35" si="9">IF(C25=0, "N/A", G25/C25)</f>
        <v>0</v>
      </c>
    </row>
    <row r="26" spans="1:13" x14ac:dyDescent="0.3">
      <c r="A26" s="6" t="s">
        <v>4</v>
      </c>
      <c r="B26" s="13">
        <v>996.4</v>
      </c>
      <c r="C26" s="13">
        <v>1005.49</v>
      </c>
      <c r="D26" s="25">
        <v>1116.06</v>
      </c>
      <c r="E26" s="35">
        <f t="shared" ref="E26:E35" si="10">D26-B26</f>
        <v>119.65999999999997</v>
      </c>
      <c r="F26" s="36">
        <f t="shared" ref="F26:F35" si="11">IF(B26=0, "N/A", E26/B26)</f>
        <v>0.12009233239662784</v>
      </c>
      <c r="G26" s="13">
        <f t="shared" si="8"/>
        <v>110.56999999999994</v>
      </c>
      <c r="H26" s="7">
        <f t="shared" si="9"/>
        <v>0.10996628509482932</v>
      </c>
    </row>
    <row r="27" spans="1:13" x14ac:dyDescent="0.3">
      <c r="A27" s="6" t="s">
        <v>5</v>
      </c>
      <c r="B27" s="13">
        <v>134.75</v>
      </c>
      <c r="C27" s="13">
        <v>154.97999999999999</v>
      </c>
      <c r="D27" s="25">
        <v>179.26</v>
      </c>
      <c r="E27" s="35">
        <f t="shared" si="10"/>
        <v>44.509999999999991</v>
      </c>
      <c r="F27" s="36">
        <f t="shared" si="11"/>
        <v>0.33031539888682737</v>
      </c>
      <c r="G27" s="13">
        <f t="shared" si="8"/>
        <v>24.28</v>
      </c>
      <c r="H27" s="7">
        <f t="shared" si="9"/>
        <v>0.15666537617757131</v>
      </c>
    </row>
    <row r="28" spans="1:13" x14ac:dyDescent="0.3">
      <c r="A28" s="6" t="s">
        <v>6</v>
      </c>
      <c r="B28" s="13">
        <v>27</v>
      </c>
      <c r="C28" s="13">
        <v>27</v>
      </c>
      <c r="D28" s="25">
        <v>27</v>
      </c>
      <c r="E28" s="35">
        <f t="shared" si="10"/>
        <v>0</v>
      </c>
      <c r="F28" s="36">
        <f t="shared" si="11"/>
        <v>0</v>
      </c>
      <c r="G28" s="13">
        <f t="shared" si="8"/>
        <v>0</v>
      </c>
      <c r="H28" s="7">
        <f t="shared" si="9"/>
        <v>0</v>
      </c>
    </row>
    <row r="29" spans="1:13" x14ac:dyDescent="0.3">
      <c r="A29" s="6" t="s">
        <v>7</v>
      </c>
      <c r="B29" s="13">
        <v>228.42</v>
      </c>
      <c r="C29" s="13">
        <v>191.62</v>
      </c>
      <c r="D29" s="25">
        <v>200.81</v>
      </c>
      <c r="E29" s="35">
        <f t="shared" si="10"/>
        <v>-27.609999999999985</v>
      </c>
      <c r="F29" s="36">
        <f t="shared" si="11"/>
        <v>-0.12087382891165391</v>
      </c>
      <c r="G29" s="13">
        <f t="shared" si="8"/>
        <v>9.1899999999999977</v>
      </c>
      <c r="H29" s="7">
        <f t="shared" si="9"/>
        <v>4.7959503183383767E-2</v>
      </c>
    </row>
    <row r="30" spans="1:13" x14ac:dyDescent="0.3">
      <c r="A30" s="6" t="s">
        <v>8</v>
      </c>
      <c r="B30" s="13">
        <v>31.864311000000001</v>
      </c>
      <c r="C30" s="13">
        <v>29.44</v>
      </c>
      <c r="D30" s="25">
        <v>37.44</v>
      </c>
      <c r="E30" s="35">
        <f t="shared" si="10"/>
        <v>5.575688999999997</v>
      </c>
      <c r="F30" s="36">
        <f t="shared" si="11"/>
        <v>0.17498225522591707</v>
      </c>
      <c r="G30" s="13">
        <f t="shared" si="8"/>
        <v>7.9999999999999964</v>
      </c>
      <c r="H30" s="7">
        <f t="shared" si="9"/>
        <v>0.27173913043478248</v>
      </c>
    </row>
    <row r="31" spans="1:13" ht="16.5" x14ac:dyDescent="0.3">
      <c r="A31" s="6" t="s">
        <v>26</v>
      </c>
      <c r="B31" s="13">
        <v>73.760000000000005</v>
      </c>
      <c r="C31" s="13">
        <v>76.11</v>
      </c>
      <c r="D31" s="25">
        <v>398.11</v>
      </c>
      <c r="E31" s="35">
        <f t="shared" si="10"/>
        <v>324.35000000000002</v>
      </c>
      <c r="F31" s="36">
        <f t="shared" si="11"/>
        <v>4.397369848156182</v>
      </c>
      <c r="G31" s="13">
        <f t="shared" si="8"/>
        <v>322</v>
      </c>
      <c r="H31" s="7">
        <f t="shared" si="9"/>
        <v>4.2307186966233088</v>
      </c>
    </row>
    <row r="32" spans="1:13" x14ac:dyDescent="0.3">
      <c r="A32" s="6" t="s">
        <v>25</v>
      </c>
      <c r="B32" s="13">
        <v>2.97</v>
      </c>
      <c r="C32" s="13">
        <v>1</v>
      </c>
      <c r="D32" s="25">
        <v>1</v>
      </c>
      <c r="E32" s="35">
        <f t="shared" si="10"/>
        <v>-1.9700000000000002</v>
      </c>
      <c r="F32" s="36">
        <f t="shared" si="11"/>
        <v>-0.66329966329966328</v>
      </c>
      <c r="G32" s="13">
        <f t="shared" si="8"/>
        <v>0</v>
      </c>
      <c r="H32" s="7">
        <f t="shared" si="9"/>
        <v>0</v>
      </c>
    </row>
    <row r="33" spans="1:8" x14ac:dyDescent="0.3">
      <c r="A33" s="8" t="s">
        <v>11</v>
      </c>
      <c r="B33" s="14">
        <f>SUM(B25:B32)</f>
        <v>1574.1643110000002</v>
      </c>
      <c r="C33" s="14">
        <f>SUM(C25:C32)</f>
        <v>1564.64</v>
      </c>
      <c r="D33" s="26">
        <f>SUM(D25:D32)</f>
        <v>2038.6799999999998</v>
      </c>
      <c r="E33" s="37">
        <f t="shared" si="10"/>
        <v>464.51568899999961</v>
      </c>
      <c r="F33" s="38">
        <f t="shared" si="11"/>
        <v>0.29508716831784376</v>
      </c>
      <c r="G33" s="14">
        <f t="shared" si="8"/>
        <v>474.03999999999974</v>
      </c>
      <c r="H33" s="9">
        <f t="shared" si="9"/>
        <v>0.30297065139584806</v>
      </c>
    </row>
    <row r="34" spans="1:8" x14ac:dyDescent="0.3">
      <c r="A34" s="20" t="s">
        <v>12</v>
      </c>
      <c r="B34" s="21">
        <v>17</v>
      </c>
      <c r="C34" s="21">
        <v>17.59</v>
      </c>
      <c r="D34" s="27">
        <v>27.59</v>
      </c>
      <c r="E34" s="39">
        <f t="shared" si="10"/>
        <v>10.59</v>
      </c>
      <c r="F34" s="40">
        <f t="shared" si="11"/>
        <v>0.62294117647058822</v>
      </c>
      <c r="G34" s="21">
        <f t="shared" si="8"/>
        <v>10</v>
      </c>
      <c r="H34" s="23">
        <f t="shared" si="9"/>
        <v>0.56850483229107451</v>
      </c>
    </row>
    <row r="35" spans="1:8" s="18" customFormat="1" ht="14.5" thickBot="1" x14ac:dyDescent="0.35">
      <c r="A35" s="10" t="s">
        <v>15</v>
      </c>
      <c r="B35" s="15">
        <f>SUM(B33:B34)</f>
        <v>1591.1643110000002</v>
      </c>
      <c r="C35" s="15">
        <f>SUM(C33:C34)</f>
        <v>1582.23</v>
      </c>
      <c r="D35" s="28">
        <f>SUM(D33:D34)</f>
        <v>2066.27</v>
      </c>
      <c r="E35" s="41">
        <f t="shared" si="10"/>
        <v>475.10568899999976</v>
      </c>
      <c r="F35" s="42">
        <f t="shared" si="11"/>
        <v>0.29858996064423399</v>
      </c>
      <c r="G35" s="15">
        <f t="shared" si="8"/>
        <v>484.03999999999996</v>
      </c>
      <c r="H35" s="11">
        <f t="shared" si="9"/>
        <v>0.30592265347010228</v>
      </c>
    </row>
    <row r="36" spans="1:8" s="18" customFormat="1" x14ac:dyDescent="0.3">
      <c r="A36" s="45" t="s">
        <v>27</v>
      </c>
      <c r="B36" s="45"/>
      <c r="C36" s="45"/>
      <c r="D36" s="45"/>
      <c r="E36" s="45"/>
      <c r="F36" s="45"/>
      <c r="G36" s="45"/>
      <c r="H36" s="45"/>
    </row>
    <row r="37" spans="1:8" ht="14.5" thickBot="1" x14ac:dyDescent="0.35"/>
    <row r="38" spans="1:8" ht="29.25" customHeight="1" x14ac:dyDescent="0.3">
      <c r="A38" s="52" t="s">
        <v>24</v>
      </c>
      <c r="B38" s="53"/>
      <c r="C38" s="53"/>
      <c r="D38" s="53"/>
      <c r="E38" s="53"/>
      <c r="F38" s="53"/>
      <c r="G38" s="53"/>
      <c r="H38" s="54"/>
    </row>
    <row r="39" spans="1:8" ht="14" customHeight="1" x14ac:dyDescent="0.3">
      <c r="A39" s="2"/>
      <c r="B39" s="55" t="s">
        <v>19</v>
      </c>
      <c r="C39" s="56" t="s">
        <v>20</v>
      </c>
      <c r="D39" s="57" t="s">
        <v>21</v>
      </c>
      <c r="E39" s="48" t="s">
        <v>22</v>
      </c>
      <c r="F39" s="49"/>
      <c r="G39" s="49"/>
      <c r="H39" s="50"/>
    </row>
    <row r="40" spans="1:8" x14ac:dyDescent="0.3">
      <c r="A40" s="2"/>
      <c r="B40" s="55"/>
      <c r="C40" s="56"/>
      <c r="D40" s="58"/>
      <c r="E40" s="48" t="s">
        <v>23</v>
      </c>
      <c r="F40" s="51"/>
      <c r="G40" s="49" t="s">
        <v>20</v>
      </c>
      <c r="H40" s="50"/>
    </row>
    <row r="41" spans="1:8" ht="15" customHeight="1" thickBot="1" x14ac:dyDescent="0.35">
      <c r="A41" s="2"/>
      <c r="B41" s="55"/>
      <c r="C41" s="56"/>
      <c r="D41" s="58"/>
      <c r="E41" s="31" t="s">
        <v>1</v>
      </c>
      <c r="F41" s="32" t="s">
        <v>2</v>
      </c>
      <c r="G41" s="30" t="s">
        <v>1</v>
      </c>
      <c r="H41" s="3" t="s">
        <v>2</v>
      </c>
    </row>
    <row r="42" spans="1:8" x14ac:dyDescent="0.3">
      <c r="A42" s="4" t="s">
        <v>3</v>
      </c>
      <c r="B42" s="12">
        <v>3.28</v>
      </c>
      <c r="C42" s="12">
        <v>3.28</v>
      </c>
      <c r="D42" s="24">
        <v>3.28</v>
      </c>
      <c r="E42" s="33">
        <f t="shared" ref="E42" si="12">D42-B42</f>
        <v>0</v>
      </c>
      <c r="F42" s="34">
        <f t="shared" ref="F42" si="13">IF(B42=0, "N/A", E42/B42)</f>
        <v>0</v>
      </c>
      <c r="G42" s="12">
        <f t="shared" ref="G42:G52" si="14">D42-C42</f>
        <v>0</v>
      </c>
      <c r="H42" s="5">
        <f t="shared" ref="H42:H52" si="15">IF(C42=0, "N/A", G42/C42)</f>
        <v>0</v>
      </c>
    </row>
    <row r="43" spans="1:8" x14ac:dyDescent="0.3">
      <c r="A43" s="6" t="s">
        <v>4</v>
      </c>
      <c r="B43" s="13">
        <v>17.59</v>
      </c>
      <c r="C43" s="13">
        <v>19.28</v>
      </c>
      <c r="D43" s="25">
        <v>24.28</v>
      </c>
      <c r="E43" s="35">
        <f t="shared" ref="E43:E52" si="16">D43-B43</f>
        <v>6.6900000000000013</v>
      </c>
      <c r="F43" s="36">
        <f t="shared" ref="F43:F52" si="17">IF(B43=0, "N/A", E43/B43)</f>
        <v>0.38032973280272891</v>
      </c>
      <c r="G43" s="13">
        <f t="shared" si="14"/>
        <v>5</v>
      </c>
      <c r="H43" s="7">
        <f t="shared" si="15"/>
        <v>0.25933609958506221</v>
      </c>
    </row>
    <row r="44" spans="1:8" x14ac:dyDescent="0.3">
      <c r="A44" s="6" t="s">
        <v>5</v>
      </c>
      <c r="B44" s="13">
        <v>23.83</v>
      </c>
      <c r="C44" s="13">
        <v>27.89</v>
      </c>
      <c r="D44" s="25">
        <v>32.89</v>
      </c>
      <c r="E44" s="35">
        <f t="shared" si="16"/>
        <v>9.0600000000000023</v>
      </c>
      <c r="F44" s="36">
        <f t="shared" si="17"/>
        <v>0.38019303399076804</v>
      </c>
      <c r="G44" s="13">
        <f t="shared" si="14"/>
        <v>5</v>
      </c>
      <c r="H44" s="7">
        <f t="shared" si="15"/>
        <v>0.17927572606669057</v>
      </c>
    </row>
    <row r="45" spans="1:8" x14ac:dyDescent="0.3">
      <c r="A45" s="6" t="s">
        <v>7</v>
      </c>
      <c r="B45" s="13">
        <v>125.46</v>
      </c>
      <c r="C45" s="13">
        <v>136.13</v>
      </c>
      <c r="D45" s="25">
        <v>146.13</v>
      </c>
      <c r="E45" s="35">
        <f t="shared" si="16"/>
        <v>20.67</v>
      </c>
      <c r="F45" s="36">
        <f t="shared" si="17"/>
        <v>0.16475370636059303</v>
      </c>
      <c r="G45" s="13">
        <f t="shared" si="14"/>
        <v>10</v>
      </c>
      <c r="H45" s="7">
        <f t="shared" si="15"/>
        <v>7.3459193418056276E-2</v>
      </c>
    </row>
    <row r="46" spans="1:8" x14ac:dyDescent="0.3">
      <c r="A46" s="6" t="s">
        <v>8</v>
      </c>
      <c r="B46" s="13">
        <v>0.372728</v>
      </c>
      <c r="C46" s="13">
        <v>0</v>
      </c>
      <c r="D46" s="25">
        <v>0</v>
      </c>
      <c r="E46" s="35">
        <f t="shared" si="16"/>
        <v>-0.372728</v>
      </c>
      <c r="F46" s="36">
        <f t="shared" si="17"/>
        <v>-1</v>
      </c>
      <c r="G46" s="13">
        <f t="shared" si="14"/>
        <v>0</v>
      </c>
      <c r="H46" s="7" t="str">
        <f t="shared" si="15"/>
        <v>N/A</v>
      </c>
    </row>
    <row r="47" spans="1:8" ht="16.5" x14ac:dyDescent="0.3">
      <c r="A47" s="6" t="s">
        <v>26</v>
      </c>
      <c r="B47" s="13">
        <v>15.47</v>
      </c>
      <c r="C47" s="13">
        <v>18.420000000000002</v>
      </c>
      <c r="D47" s="25">
        <v>48.42</v>
      </c>
      <c r="E47" s="35">
        <f t="shared" si="16"/>
        <v>32.950000000000003</v>
      </c>
      <c r="F47" s="36">
        <f t="shared" si="17"/>
        <v>2.129928894634777</v>
      </c>
      <c r="G47" s="13">
        <f t="shared" si="14"/>
        <v>30</v>
      </c>
      <c r="H47" s="7">
        <f t="shared" si="15"/>
        <v>1.6286644951140063</v>
      </c>
    </row>
    <row r="48" spans="1:8" x14ac:dyDescent="0.3">
      <c r="A48" s="6" t="s">
        <v>9</v>
      </c>
      <c r="B48" s="13">
        <v>2.2099760000000002</v>
      </c>
      <c r="C48" s="13">
        <v>1</v>
      </c>
      <c r="D48" s="25">
        <v>1</v>
      </c>
      <c r="E48" s="35">
        <f t="shared" si="16"/>
        <v>-1.2099760000000002</v>
      </c>
      <c r="F48" s="36">
        <f t="shared" si="17"/>
        <v>-0.54750639825952863</v>
      </c>
      <c r="G48" s="13">
        <f t="shared" si="14"/>
        <v>0</v>
      </c>
      <c r="H48" s="7">
        <f t="shared" si="15"/>
        <v>0</v>
      </c>
    </row>
    <row r="49" spans="1:8" x14ac:dyDescent="0.3">
      <c r="A49" s="6" t="s">
        <v>25</v>
      </c>
      <c r="B49" s="13">
        <v>2.33</v>
      </c>
      <c r="C49" s="13">
        <v>0</v>
      </c>
      <c r="D49" s="25">
        <v>0</v>
      </c>
      <c r="E49" s="35">
        <f t="shared" si="16"/>
        <v>-2.33</v>
      </c>
      <c r="F49" s="36">
        <f t="shared" si="17"/>
        <v>-1</v>
      </c>
      <c r="G49" s="13">
        <f t="shared" si="14"/>
        <v>0</v>
      </c>
      <c r="H49" s="7" t="str">
        <f t="shared" si="15"/>
        <v>N/A</v>
      </c>
    </row>
    <row r="50" spans="1:8" s="18" customFormat="1" x14ac:dyDescent="0.3">
      <c r="A50" s="8" t="s">
        <v>11</v>
      </c>
      <c r="B50" s="14">
        <f>SUM(B42:B49)</f>
        <v>190.54270400000001</v>
      </c>
      <c r="C50" s="14">
        <f>SUM(C42:C49)</f>
        <v>206</v>
      </c>
      <c r="D50" s="26">
        <f>SUM(D42:D49)</f>
        <v>256</v>
      </c>
      <c r="E50" s="37">
        <f t="shared" si="16"/>
        <v>65.457295999999985</v>
      </c>
      <c r="F50" s="38">
        <f t="shared" si="17"/>
        <v>0.34353084440325765</v>
      </c>
      <c r="G50" s="14">
        <f t="shared" si="14"/>
        <v>50</v>
      </c>
      <c r="H50" s="9">
        <f t="shared" si="15"/>
        <v>0.24271844660194175</v>
      </c>
    </row>
    <row r="51" spans="1:8" x14ac:dyDescent="0.3">
      <c r="A51" s="20" t="s">
        <v>12</v>
      </c>
      <c r="B51" s="21">
        <v>3.98</v>
      </c>
      <c r="C51" s="21">
        <v>4</v>
      </c>
      <c r="D51" s="27">
        <v>4</v>
      </c>
      <c r="E51" s="39">
        <f t="shared" si="16"/>
        <v>2.0000000000000018E-2</v>
      </c>
      <c r="F51" s="40">
        <f t="shared" si="17"/>
        <v>5.0251256281407079E-3</v>
      </c>
      <c r="G51" s="21">
        <f t="shared" si="14"/>
        <v>0</v>
      </c>
      <c r="H51" s="23">
        <f t="shared" si="15"/>
        <v>0</v>
      </c>
    </row>
    <row r="52" spans="1:8" ht="14.5" thickBot="1" x14ac:dyDescent="0.35">
      <c r="A52" s="10" t="s">
        <v>15</v>
      </c>
      <c r="B52" s="15">
        <f>SUM(B50:B51)</f>
        <v>194.522704</v>
      </c>
      <c r="C52" s="15">
        <f>SUM(C50:C51)</f>
        <v>210</v>
      </c>
      <c r="D52" s="28">
        <f>SUM(D50:D51)</f>
        <v>260</v>
      </c>
      <c r="E52" s="41">
        <f t="shared" si="16"/>
        <v>65.477295999999996</v>
      </c>
      <c r="F52" s="42">
        <f t="shared" si="17"/>
        <v>0.33660490345641092</v>
      </c>
      <c r="G52" s="15">
        <f t="shared" si="14"/>
        <v>50</v>
      </c>
      <c r="H52" s="11">
        <f t="shared" si="15"/>
        <v>0.23809523809523808</v>
      </c>
    </row>
    <row r="53" spans="1:8" x14ac:dyDescent="0.3">
      <c r="A53" s="45" t="s">
        <v>27</v>
      </c>
      <c r="B53" s="45"/>
      <c r="C53" s="45"/>
      <c r="D53" s="45"/>
      <c r="E53" s="45"/>
      <c r="F53" s="45"/>
      <c r="G53" s="45"/>
      <c r="H53" s="45"/>
    </row>
    <row r="54" spans="1:8" ht="14.5" thickBot="1" x14ac:dyDescent="0.35">
      <c r="A54" s="43"/>
      <c r="B54" s="15"/>
      <c r="C54" s="15"/>
      <c r="D54" s="15"/>
      <c r="E54" s="15"/>
      <c r="F54" s="44"/>
      <c r="G54" s="15"/>
      <c r="H54" s="44"/>
    </row>
    <row r="55" spans="1:8" ht="29.25" customHeight="1" x14ac:dyDescent="0.3">
      <c r="A55" s="52" t="s">
        <v>14</v>
      </c>
      <c r="B55" s="53"/>
      <c r="C55" s="53"/>
      <c r="D55" s="53"/>
      <c r="E55" s="53"/>
      <c r="F55" s="53"/>
      <c r="G55" s="53"/>
      <c r="H55" s="54"/>
    </row>
    <row r="56" spans="1:8" ht="14" customHeight="1" x14ac:dyDescent="0.3">
      <c r="A56" s="2"/>
      <c r="B56" s="55" t="s">
        <v>19</v>
      </c>
      <c r="C56" s="56" t="s">
        <v>20</v>
      </c>
      <c r="D56" s="57" t="s">
        <v>21</v>
      </c>
      <c r="E56" s="48" t="s">
        <v>22</v>
      </c>
      <c r="F56" s="49"/>
      <c r="G56" s="49"/>
      <c r="H56" s="50"/>
    </row>
    <row r="57" spans="1:8" x14ac:dyDescent="0.3">
      <c r="A57" s="2"/>
      <c r="B57" s="55"/>
      <c r="C57" s="56"/>
      <c r="D57" s="58"/>
      <c r="E57" s="48" t="s">
        <v>23</v>
      </c>
      <c r="F57" s="51"/>
      <c r="G57" s="49" t="s">
        <v>20</v>
      </c>
      <c r="H57" s="50"/>
    </row>
    <row r="58" spans="1:8" ht="14.5" thickBot="1" x14ac:dyDescent="0.35">
      <c r="A58" s="2"/>
      <c r="B58" s="55"/>
      <c r="C58" s="56"/>
      <c r="D58" s="58"/>
      <c r="E58" s="31" t="s">
        <v>1</v>
      </c>
      <c r="F58" s="32" t="s">
        <v>2</v>
      </c>
      <c r="G58" s="30" t="s">
        <v>1</v>
      </c>
      <c r="H58" s="3" t="s">
        <v>2</v>
      </c>
    </row>
    <row r="59" spans="1:8" x14ac:dyDescent="0.3">
      <c r="A59" s="4" t="s">
        <v>3</v>
      </c>
      <c r="B59" s="12">
        <v>90</v>
      </c>
      <c r="C59" s="12">
        <v>145</v>
      </c>
      <c r="D59" s="24">
        <v>212.15</v>
      </c>
      <c r="E59" s="33">
        <f t="shared" ref="E59" si="18">D59-B59</f>
        <v>122.15</v>
      </c>
      <c r="F59" s="34">
        <f t="shared" ref="F59" si="19">IF(B59=0, "N/A", E59/B59)</f>
        <v>1.3572222222222223</v>
      </c>
      <c r="G59" s="12">
        <f t="shared" ref="G59:G66" si="20">D59-C59</f>
        <v>67.150000000000006</v>
      </c>
      <c r="H59" s="5">
        <f t="shared" ref="H59:H66" si="21">IF(C59=0, "N/A", G59/C59)</f>
        <v>0.46310344827586208</v>
      </c>
    </row>
    <row r="60" spans="1:8" x14ac:dyDescent="0.3">
      <c r="A60" s="6" t="s">
        <v>6</v>
      </c>
      <c r="B60" s="16">
        <v>294.17</v>
      </c>
      <c r="C60" s="16">
        <v>329.23</v>
      </c>
      <c r="D60" s="29">
        <v>481.7</v>
      </c>
      <c r="E60" s="35">
        <f t="shared" ref="E60:E66" si="22">D60-B60</f>
        <v>187.52999999999997</v>
      </c>
      <c r="F60" s="36">
        <f t="shared" ref="F60:F66" si="23">IF(B60=0, "N/A", E60/B60)</f>
        <v>0.63748852704218639</v>
      </c>
      <c r="G60" s="13">
        <f t="shared" si="20"/>
        <v>152.46999999999997</v>
      </c>
      <c r="H60" s="7">
        <f t="shared" si="21"/>
        <v>0.46311089511891373</v>
      </c>
    </row>
    <row r="61" spans="1:8" x14ac:dyDescent="0.3">
      <c r="A61" s="6" t="s">
        <v>7</v>
      </c>
      <c r="B61" s="16">
        <v>0</v>
      </c>
      <c r="C61" s="16">
        <v>10</v>
      </c>
      <c r="D61" s="29">
        <v>14.63</v>
      </c>
      <c r="E61" s="35">
        <f t="shared" si="22"/>
        <v>14.63</v>
      </c>
      <c r="F61" s="36" t="str">
        <f t="shared" si="23"/>
        <v>N/A</v>
      </c>
      <c r="G61" s="13">
        <f t="shared" si="20"/>
        <v>4.6300000000000008</v>
      </c>
      <c r="H61" s="7">
        <f t="shared" si="21"/>
        <v>0.46300000000000008</v>
      </c>
    </row>
    <row r="62" spans="1:8" x14ac:dyDescent="0.3">
      <c r="A62" s="6" t="s">
        <v>8</v>
      </c>
      <c r="B62" s="16">
        <v>19.614932</v>
      </c>
      <c r="C62" s="16">
        <v>17.18</v>
      </c>
      <c r="D62" s="29">
        <v>25.14</v>
      </c>
      <c r="E62" s="35">
        <f t="shared" si="22"/>
        <v>5.525068000000001</v>
      </c>
      <c r="F62" s="36">
        <f t="shared" si="23"/>
        <v>0.28167663288356037</v>
      </c>
      <c r="G62" s="13">
        <f t="shared" si="20"/>
        <v>7.9600000000000009</v>
      </c>
      <c r="H62" s="7">
        <f t="shared" si="21"/>
        <v>0.46332945285215371</v>
      </c>
    </row>
    <row r="63" spans="1:8" x14ac:dyDescent="0.3">
      <c r="A63" s="6" t="s">
        <v>10</v>
      </c>
      <c r="B63" s="16">
        <v>15.4</v>
      </c>
      <c r="C63" s="16">
        <v>19.399999999999999</v>
      </c>
      <c r="D63" s="29">
        <v>28.38</v>
      </c>
      <c r="E63" s="35">
        <f t="shared" si="22"/>
        <v>12.979999999999999</v>
      </c>
      <c r="F63" s="36">
        <f t="shared" si="23"/>
        <v>0.84285714285714275</v>
      </c>
      <c r="G63" s="13">
        <f t="shared" si="20"/>
        <v>8.98</v>
      </c>
      <c r="H63" s="7">
        <f t="shared" si="21"/>
        <v>0.46288659793814441</v>
      </c>
    </row>
    <row r="64" spans="1:8" x14ac:dyDescent="0.3">
      <c r="A64" s="8" t="s">
        <v>11</v>
      </c>
      <c r="B64" s="14">
        <f>SUM(B59:B63)</f>
        <v>419.184932</v>
      </c>
      <c r="C64" s="14">
        <f>SUM(C59:C63)</f>
        <v>520.81000000000006</v>
      </c>
      <c r="D64" s="26">
        <f>SUM(D59:D63)</f>
        <v>762</v>
      </c>
      <c r="E64" s="37">
        <f t="shared" si="22"/>
        <v>342.815068</v>
      </c>
      <c r="F64" s="38">
        <f t="shared" si="23"/>
        <v>0.81781343228243708</v>
      </c>
      <c r="G64" s="14">
        <f t="shared" si="20"/>
        <v>241.18999999999994</v>
      </c>
      <c r="H64" s="9">
        <f t="shared" si="21"/>
        <v>0.46310554712851121</v>
      </c>
    </row>
    <row r="65" spans="1:8" x14ac:dyDescent="0.3">
      <c r="A65" s="20" t="s">
        <v>12</v>
      </c>
      <c r="B65" s="21">
        <v>0</v>
      </c>
      <c r="C65" s="21">
        <v>0</v>
      </c>
      <c r="D65" s="27">
        <v>0</v>
      </c>
      <c r="E65" s="39">
        <f t="shared" si="22"/>
        <v>0</v>
      </c>
      <c r="F65" s="40" t="str">
        <f t="shared" si="23"/>
        <v>N/A</v>
      </c>
      <c r="G65" s="21">
        <f t="shared" si="20"/>
        <v>0</v>
      </c>
      <c r="H65" s="23" t="str">
        <f t="shared" si="21"/>
        <v>N/A</v>
      </c>
    </row>
    <row r="66" spans="1:8" ht="14.5" thickBot="1" x14ac:dyDescent="0.35">
      <c r="A66" s="10" t="s">
        <v>15</v>
      </c>
      <c r="B66" s="15">
        <f>SUM(B64:B65)</f>
        <v>419.184932</v>
      </c>
      <c r="C66" s="15">
        <f>SUM(C64:C65)</f>
        <v>520.81000000000006</v>
      </c>
      <c r="D66" s="28">
        <f>SUM(D64:D65)</f>
        <v>762</v>
      </c>
      <c r="E66" s="41">
        <f t="shared" si="22"/>
        <v>342.815068</v>
      </c>
      <c r="F66" s="42">
        <f t="shared" si="23"/>
        <v>0.81781343228243708</v>
      </c>
      <c r="G66" s="15">
        <f t="shared" si="20"/>
        <v>241.18999999999994</v>
      </c>
      <c r="H66" s="11">
        <f t="shared" si="21"/>
        <v>0.46310554712851121</v>
      </c>
    </row>
    <row r="67" spans="1:8" x14ac:dyDescent="0.3">
      <c r="A67" s="19"/>
      <c r="B67" s="19"/>
      <c r="C67" s="19"/>
      <c r="D67" s="19"/>
    </row>
  </sheetData>
  <mergeCells count="35">
    <mergeCell ref="A21:H21"/>
    <mergeCell ref="A38:H38"/>
    <mergeCell ref="B39:B41"/>
    <mergeCell ref="C39:C41"/>
    <mergeCell ref="D39:D41"/>
    <mergeCell ref="E39:H39"/>
    <mergeCell ref="E40:F40"/>
    <mergeCell ref="G40:H40"/>
    <mergeCell ref="A36:H36"/>
    <mergeCell ref="E22:H22"/>
    <mergeCell ref="E23:F23"/>
    <mergeCell ref="G23:H23"/>
    <mergeCell ref="B22:B24"/>
    <mergeCell ref="C22:C24"/>
    <mergeCell ref="D22:D24"/>
    <mergeCell ref="E56:H56"/>
    <mergeCell ref="E57:F57"/>
    <mergeCell ref="G57:H57"/>
    <mergeCell ref="A55:H55"/>
    <mergeCell ref="A53:H53"/>
    <mergeCell ref="B56:B58"/>
    <mergeCell ref="C56:C58"/>
    <mergeCell ref="D56:D58"/>
    <mergeCell ref="A19:H19"/>
    <mergeCell ref="A1:H1"/>
    <mergeCell ref="A2:H2"/>
    <mergeCell ref="A3:H3"/>
    <mergeCell ref="A4:H4"/>
    <mergeCell ref="E6:H6"/>
    <mergeCell ref="E7:F7"/>
    <mergeCell ref="G7:H7"/>
    <mergeCell ref="A5:H5"/>
    <mergeCell ref="B6:B8"/>
    <mergeCell ref="C6:C8"/>
    <mergeCell ref="D6:D8"/>
  </mergeCells>
  <printOptions horizontalCentered="1" verticalCentered="1"/>
  <pageMargins left="0.7" right="0.7" top="0.75" bottom="0.75" header="0.3" footer="0.3"/>
  <pageSetup scale="72" orientation="portrait" r:id="rId1"/>
  <ignoredErrors>
    <ignoredError sqref="B20:F20 B37:F37 B18:D18 B35:D35 B66:D66 B16:D16 B33:D33 B64:D64 E9:H9 E25:F25 E42:F42 B50:D50 B52:D52 E59:F59 G10:H18 G25:G35 H34 G42:G52 H51 G59:G66 H65 E10:F18 E26:F35 E43:F52 E60:F6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FY22 NSTC xCuts</vt:lpstr>
      <vt:lpstr>'FY22 NSTC xCuts'!Print_Area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</dc:creator>
  <cp:lastModifiedBy>NSF</cp:lastModifiedBy>
  <cp:lastPrinted>2021-04-14T19:45:55Z</cp:lastPrinted>
  <dcterms:created xsi:type="dcterms:W3CDTF">2013-08-27T19:42:23Z</dcterms:created>
  <dcterms:modified xsi:type="dcterms:W3CDTF">2021-05-24T15:30:54Z</dcterms:modified>
</cp:coreProperties>
</file>