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750C8279-BF0D-420B-88BE-F13214BB0E98}" xr6:coauthVersionLast="46" xr6:coauthVersionMax="46" xr10:uidLastSave="{00000000-0000-0000-0000-000000000000}"/>
  <bookViews>
    <workbookView xWindow="-25310" yWindow="250" windowWidth="25420" windowHeight="15370" xr2:uid="{00000000-000D-0000-FFFF-FFFF00000000}"/>
  </bookViews>
  <sheets>
    <sheet name="FY22 Selected Xcut Summary" sheetId="3" r:id="rId1"/>
  </sheets>
  <definedNames>
    <definedName name="_xlnm.Print_Area" localSheetId="0">'FY22 Selected Xcut Summary'!$A$1:$I$35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3" l="1"/>
  <c r="H33" i="3"/>
  <c r="H32" i="3"/>
  <c r="I32" i="3" s="1"/>
  <c r="H30" i="3"/>
  <c r="I30" i="3" s="1"/>
  <c r="I29" i="3"/>
  <c r="H29" i="3"/>
  <c r="I27" i="3"/>
  <c r="H27" i="3"/>
  <c r="I24" i="3"/>
  <c r="H24" i="3"/>
  <c r="H23" i="3"/>
  <c r="I23" i="3" s="1"/>
  <c r="I21" i="3"/>
  <c r="H21" i="3"/>
  <c r="H20" i="3"/>
  <c r="I20" i="3" s="1"/>
  <c r="I18" i="3"/>
  <c r="H18" i="3"/>
  <c r="H17" i="3"/>
  <c r="I17" i="3" s="1"/>
  <c r="I15" i="3"/>
  <c r="H15" i="3"/>
  <c r="H14" i="3"/>
  <c r="I14" i="3" s="1"/>
  <c r="I12" i="3"/>
  <c r="H12" i="3"/>
  <c r="H11" i="3"/>
  <c r="I11" i="3" s="1"/>
  <c r="H9" i="3"/>
  <c r="I9" i="3" s="1"/>
  <c r="I8" i="3"/>
  <c r="H8" i="3"/>
  <c r="E19" i="3" l="1"/>
  <c r="D19" i="3"/>
  <c r="H19" i="3" l="1"/>
  <c r="I19" i="3" s="1"/>
  <c r="F18" i="3"/>
  <c r="G18" i="3" s="1"/>
  <c r="C19" i="3"/>
  <c r="F19" i="3" s="1"/>
  <c r="F17" i="3"/>
  <c r="G17" i="3" s="1"/>
  <c r="G19" i="3" l="1"/>
  <c r="C34" i="3" l="1"/>
  <c r="D34" i="3"/>
  <c r="E34" i="3" l="1"/>
  <c r="H34" i="3" s="1"/>
  <c r="I34" i="3" s="1"/>
  <c r="F33" i="3"/>
  <c r="G33" i="3" s="1"/>
  <c r="F32" i="3"/>
  <c r="G32" i="3" s="1"/>
  <c r="F34" i="3" l="1"/>
  <c r="G34" i="3" s="1"/>
  <c r="C31" i="3" l="1"/>
  <c r="D31" i="3"/>
  <c r="F30" i="3"/>
  <c r="G30" i="3" s="1"/>
  <c r="F29" i="3"/>
  <c r="G29" i="3" s="1"/>
  <c r="E31" i="3"/>
  <c r="H31" i="3" l="1"/>
  <c r="I31" i="3" s="1"/>
  <c r="D16" i="3"/>
  <c r="F31" i="3"/>
  <c r="G31" i="3" s="1"/>
  <c r="C16" i="3"/>
  <c r="F15" i="3"/>
  <c r="F12" i="3"/>
  <c r="G12" i="3" s="1"/>
  <c r="C22" i="3"/>
  <c r="E22" i="3"/>
  <c r="C26" i="3"/>
  <c r="G15" i="3"/>
  <c r="C10" i="3"/>
  <c r="F24" i="3"/>
  <c r="D25" i="3"/>
  <c r="F20" i="3"/>
  <c r="G20" i="3" s="1"/>
  <c r="C13" i="3"/>
  <c r="C27" i="3"/>
  <c r="G27" i="3" s="1"/>
  <c r="F21" i="3"/>
  <c r="E27" i="3"/>
  <c r="D26" i="3"/>
  <c r="G21" i="3"/>
  <c r="E10" i="3"/>
  <c r="C25" i="3"/>
  <c r="D10" i="3"/>
  <c r="D13" i="3"/>
  <c r="E26" i="3"/>
  <c r="E13" i="3"/>
  <c r="F14" i="3"/>
  <c r="G14" i="3" s="1"/>
  <c r="E16" i="3"/>
  <c r="E25" i="3"/>
  <c r="F9" i="3"/>
  <c r="G9" i="3" s="1"/>
  <c r="F8" i="3"/>
  <c r="G8" i="3" s="1"/>
  <c r="F11" i="3"/>
  <c r="G11" i="3" s="1"/>
  <c r="G24" i="3"/>
  <c r="D22" i="3"/>
  <c r="D27" i="3"/>
  <c r="F23" i="3"/>
  <c r="G23" i="3" s="1"/>
  <c r="H25" i="3" l="1"/>
  <c r="I25" i="3" s="1"/>
  <c r="H26" i="3"/>
  <c r="I26" i="3" s="1"/>
  <c r="H22" i="3"/>
  <c r="I22" i="3" s="1"/>
  <c r="H10" i="3"/>
  <c r="I10" i="3" s="1"/>
  <c r="H16" i="3"/>
  <c r="I16" i="3" s="1"/>
  <c r="H13" i="3"/>
  <c r="I13" i="3"/>
  <c r="F22" i="3"/>
  <c r="G22" i="3" s="1"/>
  <c r="F26" i="3"/>
  <c r="G26" i="3" s="1"/>
  <c r="F10" i="3"/>
  <c r="G10" i="3" s="1"/>
  <c r="F13" i="3"/>
  <c r="G13" i="3" s="1"/>
  <c r="E28" i="3"/>
  <c r="F16" i="3"/>
  <c r="G16" i="3" s="1"/>
  <c r="F27" i="3"/>
  <c r="C28" i="3"/>
  <c r="F25" i="3"/>
  <c r="G25" i="3" s="1"/>
  <c r="D28" i="3"/>
  <c r="H28" i="3" l="1"/>
  <c r="I28" i="3" s="1"/>
  <c r="F28" i="3"/>
  <c r="G28" i="3" s="1"/>
</calcChain>
</file>

<file path=xl/sharedStrings.xml><?xml version="1.0" encoding="utf-8"?>
<sst xmlns="http://schemas.openxmlformats.org/spreadsheetml/2006/main" count="51" uniqueCount="24">
  <si>
    <t>Selected Cross-Cutting Programs</t>
  </si>
  <si>
    <t>(Dollars in Millions)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</si>
  <si>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</si>
  <si>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</si>
  <si>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</si>
  <si>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</si>
  <si>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</si>
  <si>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</si>
  <si>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Faculty Early Career Development - 
   CAREER</t>
  </si>
  <si>
    <t>Long-Term Ecological Research
   Sites - LTERs</t>
  </si>
  <si>
    <t>Research Experiences for 
   Undergraduates - REU - Sites Only</t>
  </si>
  <si>
    <t>Total, Research Experiences for 
   Undergraduates - REU</t>
  </si>
  <si>
    <t>NATIONAL SCIENCE FOUNDATION</t>
  </si>
  <si>
    <t>National Nanotechnology Coordinated 
   Infrastructure - NNCI</t>
  </si>
  <si>
    <t>Research Experiences for 
   Undergraduates - REU - 
   Supplements Only</t>
  </si>
  <si>
    <t>Research in Disabilities 
   Education - RDE</t>
  </si>
  <si>
    <t>Research in Undergraduate
   Institutions - RUI</t>
  </si>
  <si>
    <t>FY 2022 BUDGET REQUEST TO CONGRESS</t>
  </si>
  <si>
    <t>FY 2020
Actual</t>
  </si>
  <si>
    <t>FY 2021 Estimate</t>
  </si>
  <si>
    <t>FY 2022
Request</t>
  </si>
  <si>
    <t>FY 2020 Actual</t>
  </si>
  <si>
    <t>FY 2022 Request change over:</t>
  </si>
  <si>
    <t>SELECTED CROSS-CUTTING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</si>
</sst>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5" x14ac:knownFonts="1"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15" xfId="0" applyFont="1" applyFill="1" applyBorder="1" applyAlignment="1" applyProtection="1">
      <alignment vertical="top" wrapText="1" readingOrder="1"/>
      <protection locked="0"/>
    </xf>
    <xf numFmtId="0" fontId="3" fillId="0" borderId="17" xfId="0" applyFont="1" applyFill="1" applyBorder="1" applyAlignment="1" applyProtection="1">
      <alignment horizontal="right" vertical="top" wrapText="1" readingOrder="1"/>
      <protection locked="0"/>
    </xf>
    <xf numFmtId="0" fontId="3" fillId="0" borderId="15" xfId="0" applyFont="1" applyFill="1" applyBorder="1" applyAlignment="1" applyProtection="1">
      <alignment horizontal="right" vertical="top" wrapText="1" readingOrder="1"/>
      <protection locked="0"/>
    </xf>
    <xf numFmtId="0" fontId="2" fillId="0" borderId="18" xfId="0" applyFont="1" applyFill="1" applyBorder="1" applyAlignment="1" applyProtection="1">
      <alignment vertical="top" wrapText="1" readingOrder="1"/>
      <protection locked="0"/>
    </xf>
    <xf numFmtId="0" fontId="3" fillId="0" borderId="19" xfId="0" applyFont="1" applyFill="1" applyBorder="1" applyAlignment="1" applyProtection="1">
      <alignment horizontal="right" vertical="top" wrapText="1" readingOrder="1"/>
      <protection locked="0"/>
    </xf>
    <xf numFmtId="0" fontId="3" fillId="0" borderId="13" xfId="0" applyFont="1" applyFill="1" applyBorder="1" applyAlignment="1" applyProtection="1">
      <alignment horizontal="right" wrapText="1" readingOrder="1"/>
      <protection locked="0"/>
    </xf>
    <xf numFmtId="0" fontId="3" fillId="0" borderId="8" xfId="0" applyFont="1" applyFill="1" applyBorder="1" applyAlignment="1" applyProtection="1">
      <alignment horizontal="right" wrapText="1" readingOrder="1"/>
      <protection locked="0"/>
    </xf>
    <xf numFmtId="0" fontId="4" fillId="0" borderId="0" xfId="0" applyFont="1" applyFill="1"/>
    <xf numFmtId="164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15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0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5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0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7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18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2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8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9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3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6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1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23" xfId="0" applyFont="1" applyFill="1" applyBorder="1" applyAlignment="1" applyProtection="1">
      <alignment vertical="top" wrapText="1" readingOrder="1"/>
      <protection locked="0"/>
    </xf>
    <xf numFmtId="0" fontId="2" fillId="0" borderId="24" xfId="0" applyFont="1" applyFill="1" applyBorder="1" applyAlignment="1" applyProtection="1">
      <alignment vertical="top" wrapText="1" readingOrder="1"/>
      <protection locked="0"/>
    </xf>
    <xf numFmtId="0" fontId="3" fillId="0" borderId="25" xfId="0" applyFont="1" applyFill="1" applyBorder="1" applyAlignment="1" applyProtection="1">
      <alignment horizontal="right" vertical="top" wrapText="1" readingOrder="1"/>
      <protection locked="0"/>
    </xf>
    <xf numFmtId="0" fontId="3" fillId="0" borderId="8" xfId="0" applyFont="1" applyFill="1" applyBorder="1" applyAlignment="1" applyProtection="1">
      <alignment horizontal="right" wrapText="1" readingOrder="1"/>
      <protection locked="0"/>
    </xf>
    <xf numFmtId="166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7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8" xfId="0" applyNumberFormat="1" applyFont="1" applyFill="1" applyBorder="1" applyAlignment="1" applyProtection="1">
      <alignment horizontal="right" vertical="top" readingOrder="1"/>
      <protection locked="0"/>
    </xf>
    <xf numFmtId="166" fontId="3" fillId="0" borderId="1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31" xfId="0" applyFont="1" applyFill="1" applyBorder="1" applyAlignment="1" applyProtection="1">
      <alignment horizontal="right" wrapText="1" readingOrder="1"/>
      <protection locked="0"/>
    </xf>
    <xf numFmtId="164" fontId="2" fillId="0" borderId="27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27" xfId="0" applyNumberFormat="1" applyFont="1" applyFill="1" applyBorder="1" applyAlignment="1" applyProtection="1">
      <alignment horizontal="right" vertical="top" readingOrder="1"/>
      <protection locked="0"/>
    </xf>
    <xf numFmtId="164" fontId="2" fillId="0" borderId="32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31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33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2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20" xfId="0" applyFont="1" applyFill="1" applyBorder="1" applyAlignment="1" applyProtection="1">
      <alignment horizontal="center" vertical="center" wrapText="1" readingOrder="1"/>
      <protection locked="0"/>
    </xf>
    <xf numFmtId="0" fontId="3" fillId="0" borderId="29" xfId="0" applyFont="1" applyFill="1" applyBorder="1" applyAlignment="1" applyProtection="1">
      <alignment horizontal="center" vertical="center" wrapText="1" readingOrder="1"/>
      <protection locked="0"/>
    </xf>
    <xf numFmtId="0" fontId="3" fillId="0" borderId="30" xfId="0" applyFont="1" applyFill="1" applyBorder="1" applyAlignment="1" applyProtection="1">
      <alignment horizontal="center" vertical="center" wrapText="1" readingOrder="1"/>
      <protection locked="0"/>
    </xf>
    <xf numFmtId="0" fontId="3" fillId="0" borderId="28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horizontal="center" vertical="center" wrapText="1" readingOrder="1"/>
      <protection locked="0"/>
    </xf>
    <xf numFmtId="0" fontId="3" fillId="0" borderId="26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Fill="1" applyBorder="1" applyAlignment="1" applyProtection="1">
      <alignment horizontal="center" vertical="center" wrapText="1" readingOrder="1"/>
      <protection locked="0"/>
    </xf>
    <xf numFmtId="0" fontId="3" fillId="0" borderId="21" xfId="0" applyFont="1" applyFill="1" applyBorder="1" applyAlignment="1" applyProtection="1">
      <alignment horizontal="center" vertical="center" wrapText="1" readingOrder="1"/>
      <protection locked="0"/>
    </xf>
    <xf numFmtId="0" fontId="3" fillId="0" borderId="19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right" wrapText="1" readingOrder="1"/>
      <protection locked="0"/>
    </xf>
    <xf numFmtId="0" fontId="3" fillId="0" borderId="0" xfId="0" applyFont="1" applyFill="1" applyBorder="1" applyAlignment="1" applyProtection="1">
      <alignment horizontal="right" wrapText="1" readingOrder="1"/>
      <protection locked="0"/>
    </xf>
    <xf numFmtId="0" fontId="3" fillId="0" borderId="8" xfId="0" applyFont="1" applyFill="1" applyBorder="1" applyAlignment="1" applyProtection="1">
      <alignment horizontal="right" wrapText="1" readingOrder="1"/>
      <protection locked="0"/>
    </xf>
    <xf numFmtId="0" fontId="3" fillId="0" borderId="14" xfId="0" applyFont="1" applyFill="1" applyBorder="1" applyAlignment="1" applyProtection="1">
      <alignment horizontal="right" wrapText="1" readingOrder="1"/>
      <protection locked="0"/>
    </xf>
    <xf numFmtId="0" fontId="3" fillId="0" borderId="15" xfId="0" applyFont="1" applyFill="1" applyBorder="1" applyAlignment="1" applyProtection="1">
      <alignment horizontal="right" wrapText="1" readingOrder="1"/>
      <protection locked="0"/>
    </xf>
    <xf numFmtId="0" fontId="3" fillId="0" borderId="19" xfId="0" applyFont="1" applyFill="1" applyBorder="1" applyAlignment="1" applyProtection="1">
      <alignment horizontal="right" wrapText="1" readingOrder="1"/>
      <protection locked="0"/>
    </xf>
    <xf numFmtId="0" fontId="2" fillId="0" borderId="4" xfId="0" applyFont="1" applyFill="1" applyBorder="1" applyAlignment="1" applyProtection="1">
      <alignment vertical="center" wrapText="1" readingOrder="1"/>
      <protection locked="0"/>
    </xf>
    <xf numFmtId="0" fontId="2" fillId="0" borderId="5" xfId="0" applyFont="1" applyFill="1" applyBorder="1" applyAlignment="1" applyProtection="1">
      <alignment vertical="center" wrapText="1" readingOrder="1"/>
      <protection locked="0"/>
    </xf>
    <xf numFmtId="0" fontId="2" fillId="0" borderId="6" xfId="0" applyFont="1" applyFill="1" applyBorder="1" applyAlignment="1" applyProtection="1">
      <alignment vertical="center" wrapText="1" readingOrder="1"/>
      <protection locked="0"/>
    </xf>
    <xf numFmtId="0" fontId="2" fillId="0" borderId="9" xfId="0" applyFont="1" applyFill="1" applyBorder="1" applyAlignment="1" applyProtection="1">
      <alignment vertical="center" wrapText="1" readingOrder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A34"/>
  <sheetViews>
    <sheetView showGridLines="0" tabSelected="1" zoomScaleNormal="100" workbookViewId="0">
      <selection sqref="A1:I1"/>
    </sheetView>
  </sheetViews>
  <sheetFormatPr defaultColWidth="8.81640625" defaultRowHeight="14" x14ac:dyDescent="0.3"/>
  <cols>
    <col min="1" max="1" width="37.81640625" style="1" customWidth="1"/>
    <col min="2" max="2" width="32.453125" style="1" customWidth="1"/>
    <col min="3" max="5" width="10.81640625" style="1" customWidth="1"/>
    <col min="6" max="9" width="9.6328125" style="1" customWidth="1"/>
    <col min="10" max="235" width="8.81640625" style="1"/>
    <col min="236" max="16384" width="8.81640625" style="9"/>
  </cols>
  <sheetData>
    <row r="1" spans="1:235" x14ac:dyDescent="0.3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</row>
    <row r="2" spans="1:235" ht="14" customHeight="1" x14ac:dyDescent="0.3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</row>
    <row r="3" spans="1:235" ht="14" customHeight="1" x14ac:dyDescent="0.3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</row>
    <row r="4" spans="1:235" ht="14.5" thickBot="1" x14ac:dyDescent="0.3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</row>
    <row r="5" spans="1:235" x14ac:dyDescent="0.3">
      <c r="A5" s="48" t="s">
        <v>0</v>
      </c>
      <c r="B5" s="49"/>
      <c r="C5" s="54" t="s">
        <v>18</v>
      </c>
      <c r="D5" s="54" t="s">
        <v>19</v>
      </c>
      <c r="E5" s="57" t="s">
        <v>20</v>
      </c>
      <c r="F5" s="40" t="s">
        <v>22</v>
      </c>
      <c r="G5" s="41"/>
      <c r="H5" s="41"/>
      <c r="I5" s="4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</row>
    <row r="6" spans="1:235" x14ac:dyDescent="0.3">
      <c r="A6" s="50"/>
      <c r="B6" s="51"/>
      <c r="C6" s="55"/>
      <c r="D6" s="55"/>
      <c r="E6" s="58"/>
      <c r="F6" s="43" t="s">
        <v>21</v>
      </c>
      <c r="G6" s="44"/>
      <c r="H6" s="43" t="s">
        <v>19</v>
      </c>
      <c r="I6" s="4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</row>
    <row r="7" spans="1:235" ht="15" customHeight="1" x14ac:dyDescent="0.3">
      <c r="A7" s="52"/>
      <c r="B7" s="53"/>
      <c r="C7" s="56"/>
      <c r="D7" s="56"/>
      <c r="E7" s="59"/>
      <c r="F7" s="8" t="s">
        <v>2</v>
      </c>
      <c r="G7" s="28" t="s">
        <v>3</v>
      </c>
      <c r="H7" s="34" t="s">
        <v>2</v>
      </c>
      <c r="I7" s="7" t="s">
        <v>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</row>
    <row r="8" spans="1:235" ht="15" customHeight="1" x14ac:dyDescent="0.3">
      <c r="A8" s="60" t="s">
        <v>4</v>
      </c>
      <c r="B8" s="2" t="s">
        <v>5</v>
      </c>
      <c r="C8" s="10">
        <v>0</v>
      </c>
      <c r="D8" s="10">
        <v>0</v>
      </c>
      <c r="E8" s="11">
        <v>0</v>
      </c>
      <c r="F8" s="10">
        <f t="shared" ref="F8:F13" si="0">E8-C8</f>
        <v>0</v>
      </c>
      <c r="G8" s="29" t="str">
        <f t="shared" ref="G8:G13" si="1">IF(C8=0,"N/A", F8/C8)</f>
        <v>N/A</v>
      </c>
      <c r="H8" s="35">
        <f>E8-D8</f>
        <v>0</v>
      </c>
      <c r="I8" s="12" t="str">
        <f>IF(D8=0,"N/A", H8/D8)</f>
        <v>N/A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</row>
    <row r="9" spans="1:235" ht="15" customHeight="1" x14ac:dyDescent="0.3">
      <c r="A9" s="60"/>
      <c r="B9" s="2" t="s">
        <v>6</v>
      </c>
      <c r="C9" s="10">
        <v>18.001594000000001</v>
      </c>
      <c r="D9" s="10">
        <v>18</v>
      </c>
      <c r="E9" s="11">
        <v>20.5</v>
      </c>
      <c r="F9" s="10">
        <f t="shared" si="0"/>
        <v>2.4984059999999992</v>
      </c>
      <c r="G9" s="29">
        <f t="shared" si="1"/>
        <v>0.13878804288109148</v>
      </c>
      <c r="H9" s="35">
        <f t="shared" ref="H9:H34" si="2">E9-D9</f>
        <v>2.5</v>
      </c>
      <c r="I9" s="12">
        <f t="shared" ref="I9:I34" si="3">IF(D9=0,"N/A", H9/D9)</f>
        <v>0.1388888888888889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</row>
    <row r="10" spans="1:235" ht="15" customHeight="1" x14ac:dyDescent="0.3">
      <c r="A10" s="61"/>
      <c r="B10" s="3" t="s">
        <v>7</v>
      </c>
      <c r="C10" s="13">
        <f>SUM(C8:C9)</f>
        <v>18.001594000000001</v>
      </c>
      <c r="D10" s="13">
        <f t="shared" ref="D10:E10" si="4">SUM(D8:D9)</f>
        <v>18</v>
      </c>
      <c r="E10" s="14">
        <f t="shared" si="4"/>
        <v>20.5</v>
      </c>
      <c r="F10" s="13">
        <f t="shared" si="0"/>
        <v>2.4984059999999992</v>
      </c>
      <c r="G10" s="30">
        <f t="shared" si="1"/>
        <v>0.13878804288109148</v>
      </c>
      <c r="H10" s="36">
        <f t="shared" si="2"/>
        <v>2.5</v>
      </c>
      <c r="I10" s="15">
        <f t="shared" si="3"/>
        <v>0.1388888888888889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</row>
    <row r="11" spans="1:235" ht="15" customHeight="1" x14ac:dyDescent="0.3">
      <c r="A11" s="62" t="s">
        <v>8</v>
      </c>
      <c r="B11" s="2" t="s">
        <v>5</v>
      </c>
      <c r="C11" s="16">
        <v>387.94507599999997</v>
      </c>
      <c r="D11" s="16">
        <v>333.46</v>
      </c>
      <c r="E11" s="17">
        <v>365.02</v>
      </c>
      <c r="F11" s="16">
        <f t="shared" si="0"/>
        <v>-22.92507599999999</v>
      </c>
      <c r="G11" s="31">
        <f t="shared" si="1"/>
        <v>-5.9093612519520652E-2</v>
      </c>
      <c r="H11" s="37">
        <f t="shared" si="2"/>
        <v>31.560000000000002</v>
      </c>
      <c r="I11" s="18">
        <f t="shared" si="3"/>
        <v>9.4644035266598703E-2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</row>
    <row r="12" spans="1:235" ht="15" customHeight="1" x14ac:dyDescent="0.3">
      <c r="A12" s="60"/>
      <c r="B12" s="2" t="s">
        <v>6</v>
      </c>
      <c r="C12" s="10">
        <v>0</v>
      </c>
      <c r="D12" s="10">
        <v>0</v>
      </c>
      <c r="E12" s="11">
        <v>0</v>
      </c>
      <c r="F12" s="10">
        <f t="shared" si="0"/>
        <v>0</v>
      </c>
      <c r="G12" s="29" t="str">
        <f t="shared" si="1"/>
        <v>N/A</v>
      </c>
      <c r="H12" s="35">
        <f t="shared" si="2"/>
        <v>0</v>
      </c>
      <c r="I12" s="12" t="str">
        <f t="shared" si="3"/>
        <v>N/A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ht="15" customHeight="1" x14ac:dyDescent="0.3">
      <c r="A13" s="61"/>
      <c r="B13" s="4" t="s">
        <v>7</v>
      </c>
      <c r="C13" s="19">
        <f>SUM(C11:C12)</f>
        <v>387.94507599999997</v>
      </c>
      <c r="D13" s="19">
        <f t="shared" ref="D13:E13" si="5">SUM(D11:D12)</f>
        <v>333.46</v>
      </c>
      <c r="E13" s="20">
        <f t="shared" si="5"/>
        <v>365.02</v>
      </c>
      <c r="F13" s="19">
        <f t="shared" si="0"/>
        <v>-22.92507599999999</v>
      </c>
      <c r="G13" s="32">
        <f t="shared" si="1"/>
        <v>-5.9093612519520652E-2</v>
      </c>
      <c r="H13" s="38">
        <f t="shared" si="2"/>
        <v>31.560000000000002</v>
      </c>
      <c r="I13" s="21">
        <f t="shared" si="3"/>
        <v>9.4644035266598703E-2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 ht="15" customHeight="1" x14ac:dyDescent="0.3">
      <c r="A14" s="62" t="s">
        <v>9</v>
      </c>
      <c r="B14" s="5" t="s">
        <v>5</v>
      </c>
      <c r="C14" s="16">
        <v>31.450944</v>
      </c>
      <c r="D14" s="16">
        <v>32.29</v>
      </c>
      <c r="E14" s="17">
        <v>33.54</v>
      </c>
      <c r="F14" s="16">
        <f t="shared" ref="F14:F28" si="6">E14-C14</f>
        <v>2.0890559999999994</v>
      </c>
      <c r="G14" s="31">
        <f t="shared" ref="G14:G28" si="7">IF(C14=0,"N/A", F14/C14)</f>
        <v>6.6422680349435589E-2</v>
      </c>
      <c r="H14" s="37">
        <f t="shared" si="2"/>
        <v>1.25</v>
      </c>
      <c r="I14" s="18">
        <f t="shared" si="3"/>
        <v>3.8711675441313098E-2</v>
      </c>
    </row>
    <row r="15" spans="1:235" ht="15" customHeight="1" x14ac:dyDescent="0.3">
      <c r="A15" s="60"/>
      <c r="B15" s="2" t="s">
        <v>6</v>
      </c>
      <c r="C15" s="10">
        <v>0</v>
      </c>
      <c r="D15" s="10">
        <v>0</v>
      </c>
      <c r="E15" s="11">
        <v>0</v>
      </c>
      <c r="F15" s="10">
        <f t="shared" si="6"/>
        <v>0</v>
      </c>
      <c r="G15" s="29" t="str">
        <f t="shared" si="7"/>
        <v>N/A</v>
      </c>
      <c r="H15" s="35">
        <f t="shared" si="2"/>
        <v>0</v>
      </c>
      <c r="I15" s="12" t="str">
        <f t="shared" si="3"/>
        <v>N/A</v>
      </c>
    </row>
    <row r="16" spans="1:235" ht="15" customHeight="1" x14ac:dyDescent="0.3">
      <c r="A16" s="61"/>
      <c r="B16" s="6" t="s">
        <v>7</v>
      </c>
      <c r="C16" s="19">
        <f>SUM(C14:C15)</f>
        <v>31.450944</v>
      </c>
      <c r="D16" s="19">
        <f t="shared" ref="D16:E16" si="8">SUM(D14:D15)</f>
        <v>32.29</v>
      </c>
      <c r="E16" s="20">
        <f t="shared" si="8"/>
        <v>33.54</v>
      </c>
      <c r="F16" s="19">
        <f t="shared" si="6"/>
        <v>2.0890559999999994</v>
      </c>
      <c r="G16" s="32">
        <f t="shared" si="7"/>
        <v>6.6422680349435589E-2</v>
      </c>
      <c r="H16" s="38">
        <f t="shared" si="2"/>
        <v>1.25</v>
      </c>
      <c r="I16" s="21">
        <f t="shared" si="3"/>
        <v>3.8711675441313098E-2</v>
      </c>
    </row>
    <row r="17" spans="1:9" ht="15" customHeight="1" x14ac:dyDescent="0.3">
      <c r="A17" s="62" t="s">
        <v>13</v>
      </c>
      <c r="B17" s="5" t="s">
        <v>5</v>
      </c>
      <c r="C17" s="16">
        <v>15.65</v>
      </c>
      <c r="D17" s="16">
        <v>15.46</v>
      </c>
      <c r="E17" s="17">
        <v>15.46</v>
      </c>
      <c r="F17" s="16">
        <f t="shared" ref="F17:F19" si="9">E17-C17</f>
        <v>-0.1899999999999995</v>
      </c>
      <c r="G17" s="31">
        <f t="shared" ref="G17:G19" si="10">IF(C17=0,"N/A", F17/C17)</f>
        <v>-1.2140575079872172E-2</v>
      </c>
      <c r="H17" s="37">
        <f t="shared" si="2"/>
        <v>0</v>
      </c>
      <c r="I17" s="18">
        <f t="shared" si="3"/>
        <v>0</v>
      </c>
    </row>
    <row r="18" spans="1:9" ht="15" customHeight="1" x14ac:dyDescent="0.3">
      <c r="A18" s="60"/>
      <c r="B18" s="2" t="s">
        <v>6</v>
      </c>
      <c r="C18" s="10">
        <v>0</v>
      </c>
      <c r="D18" s="10">
        <v>0</v>
      </c>
      <c r="E18" s="11">
        <v>0</v>
      </c>
      <c r="F18" s="10">
        <f t="shared" si="9"/>
        <v>0</v>
      </c>
      <c r="G18" s="29" t="str">
        <f t="shared" si="10"/>
        <v>N/A</v>
      </c>
      <c r="H18" s="35">
        <f t="shared" si="2"/>
        <v>0</v>
      </c>
      <c r="I18" s="12" t="str">
        <f t="shared" si="3"/>
        <v>N/A</v>
      </c>
    </row>
    <row r="19" spans="1:9" ht="15" customHeight="1" x14ac:dyDescent="0.3">
      <c r="A19" s="61"/>
      <c r="B19" s="6" t="s">
        <v>7</v>
      </c>
      <c r="C19" s="19">
        <f>SUM(C17:C18)</f>
        <v>15.65</v>
      </c>
      <c r="D19" s="19">
        <f t="shared" ref="D19:E19" si="11">SUM(D17:D18)</f>
        <v>15.46</v>
      </c>
      <c r="E19" s="20">
        <f t="shared" si="11"/>
        <v>15.46</v>
      </c>
      <c r="F19" s="19">
        <f t="shared" si="9"/>
        <v>-0.1899999999999995</v>
      </c>
      <c r="G19" s="32">
        <f t="shared" si="10"/>
        <v>-1.2140575079872172E-2</v>
      </c>
      <c r="H19" s="38">
        <f t="shared" si="2"/>
        <v>0</v>
      </c>
      <c r="I19" s="21">
        <f t="shared" si="3"/>
        <v>0</v>
      </c>
    </row>
    <row r="20" spans="1:9" ht="15" customHeight="1" x14ac:dyDescent="0.3">
      <c r="A20" s="60" t="s">
        <v>10</v>
      </c>
      <c r="B20" s="2" t="s">
        <v>5</v>
      </c>
      <c r="C20" s="10">
        <v>74.478294000000005</v>
      </c>
      <c r="D20" s="10">
        <v>60.63</v>
      </c>
      <c r="E20" s="11">
        <v>67.17</v>
      </c>
      <c r="F20" s="10">
        <f t="shared" si="6"/>
        <v>-7.3082940000000036</v>
      </c>
      <c r="G20" s="29">
        <f t="shared" si="7"/>
        <v>-9.8126495754588622E-2</v>
      </c>
      <c r="H20" s="35">
        <f t="shared" si="2"/>
        <v>6.5399999999999991</v>
      </c>
      <c r="I20" s="12">
        <f t="shared" si="3"/>
        <v>0.10786739238000988</v>
      </c>
    </row>
    <row r="21" spans="1:9" ht="15" customHeight="1" x14ac:dyDescent="0.3">
      <c r="A21" s="60"/>
      <c r="B21" s="2" t="s">
        <v>6</v>
      </c>
      <c r="C21" s="10">
        <v>0</v>
      </c>
      <c r="D21" s="10">
        <v>0</v>
      </c>
      <c r="E21" s="11">
        <v>0</v>
      </c>
      <c r="F21" s="10">
        <f t="shared" si="6"/>
        <v>0</v>
      </c>
      <c r="G21" s="29" t="str">
        <f t="shared" si="7"/>
        <v>N/A</v>
      </c>
      <c r="H21" s="35">
        <f t="shared" si="2"/>
        <v>0</v>
      </c>
      <c r="I21" s="12" t="str">
        <f t="shared" si="3"/>
        <v>N/A</v>
      </c>
    </row>
    <row r="22" spans="1:9" ht="15" customHeight="1" x14ac:dyDescent="0.3">
      <c r="A22" s="61"/>
      <c r="B22" s="6" t="s">
        <v>7</v>
      </c>
      <c r="C22" s="13">
        <f>SUM(C20:C21)</f>
        <v>74.478294000000005</v>
      </c>
      <c r="D22" s="13">
        <f t="shared" ref="D22:E22" si="12">SUM(D20:D21)</f>
        <v>60.63</v>
      </c>
      <c r="E22" s="14">
        <f t="shared" si="12"/>
        <v>67.17</v>
      </c>
      <c r="F22" s="13">
        <f t="shared" si="6"/>
        <v>-7.3082940000000036</v>
      </c>
      <c r="G22" s="30">
        <f t="shared" si="7"/>
        <v>-9.8126495754588622E-2</v>
      </c>
      <c r="H22" s="36">
        <f t="shared" si="2"/>
        <v>6.5399999999999991</v>
      </c>
      <c r="I22" s="15">
        <f t="shared" si="3"/>
        <v>0.10786739238000988</v>
      </c>
    </row>
    <row r="23" spans="1:9" ht="15" customHeight="1" x14ac:dyDescent="0.3">
      <c r="A23" s="62" t="s">
        <v>14</v>
      </c>
      <c r="B23" s="2" t="s">
        <v>5</v>
      </c>
      <c r="C23" s="16">
        <v>24.162614000000001</v>
      </c>
      <c r="D23" s="16">
        <v>21.65</v>
      </c>
      <c r="E23" s="17">
        <v>17.37</v>
      </c>
      <c r="F23" s="16">
        <f t="shared" si="6"/>
        <v>-6.7926140000000004</v>
      </c>
      <c r="G23" s="31">
        <f t="shared" si="7"/>
        <v>-0.2811208257517171</v>
      </c>
      <c r="H23" s="37">
        <f t="shared" si="2"/>
        <v>-4.2799999999999976</v>
      </c>
      <c r="I23" s="18">
        <f t="shared" si="3"/>
        <v>-0.197690531177829</v>
      </c>
    </row>
    <row r="24" spans="1:9" ht="15" customHeight="1" x14ac:dyDescent="0.3">
      <c r="A24" s="60"/>
      <c r="B24" s="2" t="s">
        <v>6</v>
      </c>
      <c r="C24" s="10">
        <v>0</v>
      </c>
      <c r="D24" s="10">
        <v>0</v>
      </c>
      <c r="E24" s="11">
        <v>0</v>
      </c>
      <c r="F24" s="10">
        <f t="shared" si="6"/>
        <v>0</v>
      </c>
      <c r="G24" s="29" t="str">
        <f t="shared" si="7"/>
        <v>N/A</v>
      </c>
      <c r="H24" s="35">
        <f t="shared" si="2"/>
        <v>0</v>
      </c>
      <c r="I24" s="12" t="str">
        <f t="shared" si="3"/>
        <v>N/A</v>
      </c>
    </row>
    <row r="25" spans="1:9" ht="15" customHeight="1" x14ac:dyDescent="0.3">
      <c r="A25" s="61"/>
      <c r="B25" s="4" t="s">
        <v>7</v>
      </c>
      <c r="C25" s="19">
        <f>SUM(C23:C24)</f>
        <v>24.162614000000001</v>
      </c>
      <c r="D25" s="19">
        <f t="shared" ref="D25:E25" si="13">SUM(D23:D24)</f>
        <v>21.65</v>
      </c>
      <c r="E25" s="20">
        <f t="shared" si="13"/>
        <v>17.37</v>
      </c>
      <c r="F25" s="19">
        <f t="shared" si="6"/>
        <v>-6.7926140000000004</v>
      </c>
      <c r="G25" s="32">
        <f t="shared" si="7"/>
        <v>-0.2811208257517171</v>
      </c>
      <c r="H25" s="38">
        <f t="shared" si="2"/>
        <v>-4.2799999999999976</v>
      </c>
      <c r="I25" s="21">
        <f t="shared" si="3"/>
        <v>-0.197690531177829</v>
      </c>
    </row>
    <row r="26" spans="1:9" ht="15" customHeight="1" x14ac:dyDescent="0.3">
      <c r="A26" s="62" t="s">
        <v>11</v>
      </c>
      <c r="B26" s="5" t="s">
        <v>5</v>
      </c>
      <c r="C26" s="10">
        <f>SUM(C20,C23)</f>
        <v>98.64090800000001</v>
      </c>
      <c r="D26" s="10">
        <f t="shared" ref="D26:E26" si="14">SUM(D20,D23)</f>
        <v>82.28</v>
      </c>
      <c r="E26" s="11">
        <f t="shared" si="14"/>
        <v>84.54</v>
      </c>
      <c r="F26" s="10">
        <f t="shared" si="6"/>
        <v>-14.100908000000004</v>
      </c>
      <c r="G26" s="29">
        <f t="shared" si="7"/>
        <v>-0.14295192822028771</v>
      </c>
      <c r="H26" s="35">
        <f t="shared" si="2"/>
        <v>2.2600000000000051</v>
      </c>
      <c r="I26" s="12">
        <f t="shared" si="3"/>
        <v>2.746718522119598E-2</v>
      </c>
    </row>
    <row r="27" spans="1:9" ht="15" customHeight="1" x14ac:dyDescent="0.3">
      <c r="A27" s="60"/>
      <c r="B27" s="2" t="s">
        <v>6</v>
      </c>
      <c r="C27" s="10">
        <f>SUM(C21,C24)</f>
        <v>0</v>
      </c>
      <c r="D27" s="10">
        <f t="shared" ref="D27:E27" si="15">SUM(D21,D24)</f>
        <v>0</v>
      </c>
      <c r="E27" s="11">
        <f t="shared" si="15"/>
        <v>0</v>
      </c>
      <c r="F27" s="10">
        <f t="shared" si="6"/>
        <v>0</v>
      </c>
      <c r="G27" s="29" t="str">
        <f t="shared" si="7"/>
        <v>N/A</v>
      </c>
      <c r="H27" s="35">
        <f t="shared" si="2"/>
        <v>0</v>
      </c>
      <c r="I27" s="12" t="str">
        <f t="shared" si="3"/>
        <v>N/A</v>
      </c>
    </row>
    <row r="28" spans="1:9" ht="15" customHeight="1" x14ac:dyDescent="0.3">
      <c r="A28" s="61"/>
      <c r="B28" s="6" t="s">
        <v>7</v>
      </c>
      <c r="C28" s="13">
        <f>SUM(C26:C27)</f>
        <v>98.64090800000001</v>
      </c>
      <c r="D28" s="13">
        <f t="shared" ref="D28:E28" si="16">SUM(D26:D27)</f>
        <v>82.28</v>
      </c>
      <c r="E28" s="14">
        <f t="shared" si="16"/>
        <v>84.54</v>
      </c>
      <c r="F28" s="13">
        <f t="shared" si="6"/>
        <v>-14.100908000000004</v>
      </c>
      <c r="G28" s="30">
        <f t="shared" si="7"/>
        <v>-0.14295192822028771</v>
      </c>
      <c r="H28" s="36">
        <f t="shared" si="2"/>
        <v>2.2600000000000051</v>
      </c>
      <c r="I28" s="15">
        <f t="shared" si="3"/>
        <v>2.746718522119598E-2</v>
      </c>
    </row>
    <row r="29" spans="1:9" ht="15" customHeight="1" x14ac:dyDescent="0.3">
      <c r="A29" s="62" t="s">
        <v>15</v>
      </c>
      <c r="B29" s="5" t="s">
        <v>5</v>
      </c>
      <c r="C29" s="16">
        <v>0.22265699999999999</v>
      </c>
      <c r="D29" s="16">
        <v>0</v>
      </c>
      <c r="E29" s="17">
        <v>0</v>
      </c>
      <c r="F29" s="16">
        <f t="shared" ref="F29:F31" si="17">E29-C29</f>
        <v>-0.22265699999999999</v>
      </c>
      <c r="G29" s="31">
        <f t="shared" ref="G29:G31" si="18">IF(C29=0,"N/A", F29/C29)</f>
        <v>-1</v>
      </c>
      <c r="H29" s="37">
        <f t="shared" si="2"/>
        <v>0</v>
      </c>
      <c r="I29" s="18" t="str">
        <f t="shared" si="3"/>
        <v>N/A</v>
      </c>
    </row>
    <row r="30" spans="1:9" ht="15" customHeight="1" x14ac:dyDescent="0.3">
      <c r="A30" s="60"/>
      <c r="B30" s="2" t="s">
        <v>6</v>
      </c>
      <c r="C30" s="10">
        <v>15.35</v>
      </c>
      <c r="D30" s="10">
        <v>6.5</v>
      </c>
      <c r="E30" s="11">
        <v>6.5</v>
      </c>
      <c r="F30" s="10">
        <f t="shared" si="17"/>
        <v>-8.85</v>
      </c>
      <c r="G30" s="29">
        <f t="shared" si="18"/>
        <v>-0.57654723127035834</v>
      </c>
      <c r="H30" s="35">
        <f t="shared" si="2"/>
        <v>0</v>
      </c>
      <c r="I30" s="12">
        <f t="shared" si="3"/>
        <v>0</v>
      </c>
    </row>
    <row r="31" spans="1:9" ht="15" customHeight="1" x14ac:dyDescent="0.3">
      <c r="A31" s="61"/>
      <c r="B31" s="6" t="s">
        <v>7</v>
      </c>
      <c r="C31" s="19">
        <f>SUM(C29:C30)</f>
        <v>15.572657</v>
      </c>
      <c r="D31" s="19">
        <f t="shared" ref="D31:E31" si="19">SUM(D29:D30)</f>
        <v>6.5</v>
      </c>
      <c r="E31" s="20">
        <f t="shared" si="19"/>
        <v>6.5</v>
      </c>
      <c r="F31" s="19">
        <f t="shared" si="17"/>
        <v>-9.0726569999999995</v>
      </c>
      <c r="G31" s="32">
        <f t="shared" si="18"/>
        <v>-0.58260173585021491</v>
      </c>
      <c r="H31" s="38">
        <f t="shared" si="2"/>
        <v>0</v>
      </c>
      <c r="I31" s="21">
        <f t="shared" si="3"/>
        <v>0</v>
      </c>
    </row>
    <row r="32" spans="1:9" ht="15" customHeight="1" x14ac:dyDescent="0.3">
      <c r="A32" s="60" t="s">
        <v>16</v>
      </c>
      <c r="B32" s="25" t="s">
        <v>5</v>
      </c>
      <c r="C32" s="16">
        <v>43.395918000000002</v>
      </c>
      <c r="D32" s="16">
        <v>32.64</v>
      </c>
      <c r="E32" s="17">
        <v>32.99</v>
      </c>
      <c r="F32" s="16">
        <f t="shared" ref="F32:F34" si="20">E32-C32</f>
        <v>-10.405918</v>
      </c>
      <c r="G32" s="31">
        <f t="shared" ref="G32:G34" si="21">IF(C32=0,"N/A", F32/C32)</f>
        <v>-0.23979024939626808</v>
      </c>
      <c r="H32" s="37">
        <f t="shared" si="2"/>
        <v>0.35000000000000142</v>
      </c>
      <c r="I32" s="18">
        <f t="shared" si="3"/>
        <v>1.0723039215686318E-2</v>
      </c>
    </row>
    <row r="33" spans="1:9" ht="15" customHeight="1" x14ac:dyDescent="0.3">
      <c r="A33" s="60"/>
      <c r="B33" s="26" t="s">
        <v>6</v>
      </c>
      <c r="C33" s="10">
        <v>0</v>
      </c>
      <c r="D33" s="10">
        <v>0</v>
      </c>
      <c r="E33" s="11">
        <v>0</v>
      </c>
      <c r="F33" s="10">
        <f t="shared" si="20"/>
        <v>0</v>
      </c>
      <c r="G33" s="29" t="str">
        <f t="shared" si="21"/>
        <v>N/A</v>
      </c>
      <c r="H33" s="35">
        <f t="shared" si="2"/>
        <v>0</v>
      </c>
      <c r="I33" s="12" t="str">
        <f t="shared" si="3"/>
        <v>N/A</v>
      </c>
    </row>
    <row r="34" spans="1:9" ht="15" customHeight="1" thickBot="1" x14ac:dyDescent="0.35">
      <c r="A34" s="63"/>
      <c r="B34" s="27" t="s">
        <v>7</v>
      </c>
      <c r="C34" s="22">
        <f>SUM(C32:C33)</f>
        <v>43.395918000000002</v>
      </c>
      <c r="D34" s="22">
        <f t="shared" ref="D34:E34" si="22">SUM(D32:D33)</f>
        <v>32.64</v>
      </c>
      <c r="E34" s="23">
        <f t="shared" si="22"/>
        <v>32.99</v>
      </c>
      <c r="F34" s="22">
        <f t="shared" si="20"/>
        <v>-10.405918</v>
      </c>
      <c r="G34" s="33">
        <f t="shared" si="21"/>
        <v>-0.23979024939626808</v>
      </c>
      <c r="H34" s="39">
        <f t="shared" si="2"/>
        <v>0.35000000000000142</v>
      </c>
      <c r="I34" s="24">
        <f t="shared" si="3"/>
        <v>1.0723039215686318E-2</v>
      </c>
    </row>
  </sheetData>
  <mergeCells count="20">
    <mergeCell ref="A8:A10"/>
    <mergeCell ref="A11:A13"/>
    <mergeCell ref="A14:A16"/>
    <mergeCell ref="A20:A22"/>
    <mergeCell ref="A32:A34"/>
    <mergeCell ref="A23:A25"/>
    <mergeCell ref="A17:A19"/>
    <mergeCell ref="A26:A28"/>
    <mergeCell ref="A29:A31"/>
    <mergeCell ref="F5:I5"/>
    <mergeCell ref="F6:G6"/>
    <mergeCell ref="H6:I6"/>
    <mergeCell ref="A1:I1"/>
    <mergeCell ref="A2:I2"/>
    <mergeCell ref="A3:I3"/>
    <mergeCell ref="A4:I4"/>
    <mergeCell ref="A5:B7"/>
    <mergeCell ref="C5:C7"/>
    <mergeCell ref="D5:D7"/>
    <mergeCell ref="E5:E7"/>
  </mergeCells>
  <printOptions horizontalCentered="1"/>
  <pageMargins left="0.5" right="0.5" top="0.5" bottom="0.5" header="0.3" footer="0.3"/>
  <pageSetup scale="90" orientation="landscape" r:id="rId1"/>
  <headerFooter>
    <oddFooter>&amp;L&amp;9&amp;A&amp;R&amp;9Page &amp;P of &amp;N</oddFooter>
  </headerFooter>
  <ignoredErrors>
    <ignoredError sqref="C22:G22 C10:G10 C16:G16 F32:G34 C34:E34 F8:G9 C13:G13 F11:G12 F14:G15 F20:G21 C25:G28 F23:G24 C31:G31 F29:G30 C19:E19 F17:G19 H8:I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Selected Xcut Summary</vt:lpstr>
      <vt:lpstr>'FY22 Selected Xcut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2013-05-07T19:43:58Z</dcterms:created>
  <dcterms:modified xsi:type="dcterms:W3CDTF">2021-05-21T11:13:50Z</dcterms:modified>
</cp:coreProperties>
</file>