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121AD034-04B2-4645-8A95-D534C1861C37}" xr6:coauthVersionLast="46" xr6:coauthVersionMax="46" xr10:uidLastSave="{00000000-0000-0000-0000-000000000000}"/>
  <bookViews>
    <workbookView xWindow="-110" yWindow="-110" windowWidth="19420" windowHeight="10420" xr2:uid="{A3EF5295-293E-4D4C-A84C-0A0DAB94111A}"/>
  </bookViews>
  <sheets>
    <sheet name="NSF FY22 Funding by Progra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4" i="1" l="1"/>
  <c r="H73" i="1"/>
  <c r="H72" i="1"/>
  <c r="H71" i="1"/>
  <c r="H70" i="1"/>
  <c r="H69" i="1"/>
  <c r="H68" i="1"/>
  <c r="H67" i="1"/>
  <c r="H66" i="1"/>
  <c r="H65" i="1"/>
  <c r="H63" i="1"/>
  <c r="H62" i="1"/>
  <c r="H61" i="1"/>
  <c r="H60" i="1"/>
  <c r="H59" i="1"/>
  <c r="H57" i="1"/>
  <c r="H55" i="1"/>
  <c r="H53" i="1"/>
  <c r="H52" i="1"/>
  <c r="H49" i="1"/>
  <c r="H47" i="1"/>
  <c r="H45" i="1"/>
  <c r="H44" i="1"/>
  <c r="H43" i="1"/>
  <c r="H42" i="1"/>
  <c r="H41" i="1"/>
  <c r="H39" i="1"/>
  <c r="H38" i="1"/>
  <c r="H37" i="1"/>
  <c r="H36" i="1"/>
  <c r="H35" i="1"/>
  <c r="H34" i="1"/>
  <c r="H33" i="1"/>
  <c r="H31" i="1"/>
  <c r="H30" i="1"/>
  <c r="H29" i="1"/>
  <c r="H28" i="1"/>
  <c r="H27" i="1"/>
  <c r="H25" i="1"/>
  <c r="H24" i="1"/>
  <c r="H23" i="1"/>
  <c r="H22" i="1"/>
  <c r="H21" i="1"/>
  <c r="H20" i="1"/>
  <c r="H18" i="1"/>
  <c r="H17" i="1"/>
  <c r="H16" i="1"/>
  <c r="H15" i="1"/>
  <c r="H14" i="1"/>
  <c r="H13" i="1"/>
  <c r="H11" i="1"/>
  <c r="H10" i="1"/>
  <c r="H9" i="1"/>
  <c r="H8" i="1"/>
  <c r="H7" i="1"/>
  <c r="H6" i="1"/>
  <c r="G74" i="1"/>
  <c r="G73" i="1"/>
  <c r="G72" i="1"/>
  <c r="G71" i="1"/>
  <c r="G70" i="1"/>
  <c r="G69" i="1"/>
  <c r="G68" i="1"/>
  <c r="G67" i="1"/>
  <c r="G66" i="1"/>
  <c r="G65" i="1"/>
  <c r="G63" i="1"/>
  <c r="G62" i="1"/>
  <c r="G61" i="1"/>
  <c r="G60" i="1"/>
  <c r="G59" i="1"/>
  <c r="G57" i="1"/>
  <c r="G55" i="1"/>
  <c r="G53" i="1"/>
  <c r="G52" i="1"/>
  <c r="G51" i="1"/>
  <c r="G50" i="1"/>
  <c r="G49" i="1"/>
  <c r="G47" i="1"/>
  <c r="G45" i="1"/>
  <c r="G44" i="1"/>
  <c r="G43" i="1"/>
  <c r="G42" i="1"/>
  <c r="G41" i="1"/>
  <c r="G39" i="1"/>
  <c r="G38" i="1"/>
  <c r="G37" i="1"/>
  <c r="G36" i="1"/>
  <c r="G35" i="1"/>
  <c r="G34" i="1"/>
  <c r="G33" i="1"/>
  <c r="G31" i="1"/>
  <c r="G30" i="1"/>
  <c r="G29" i="1"/>
  <c r="G28" i="1"/>
  <c r="G27" i="1"/>
  <c r="G25" i="1"/>
  <c r="G24" i="1"/>
  <c r="G23" i="1"/>
  <c r="G22" i="1"/>
  <c r="G21" i="1"/>
  <c r="G20" i="1"/>
  <c r="G18" i="1"/>
  <c r="G17" i="1"/>
  <c r="G16" i="1"/>
  <c r="G15" i="1"/>
  <c r="G14" i="1"/>
  <c r="G13" i="1"/>
  <c r="G11" i="1"/>
  <c r="G10" i="1"/>
  <c r="G9" i="1"/>
  <c r="G8" i="1"/>
  <c r="G7" i="1"/>
  <c r="G6" i="1"/>
</calcChain>
</file>

<file path=xl/sharedStrings.xml><?xml version="1.0" encoding="utf-8"?>
<sst xmlns="http://schemas.openxmlformats.org/spreadsheetml/2006/main" count="105" uniqueCount="96">
  <si>
    <t>NSF FY 2022 REQUEST FUNDING BY PROGRAM</t>
  </si>
  <si>
    <t>(Dollars in Millions)</t>
  </si>
  <si>
    <t>FY 2020
Actual</t>
  </si>
  <si>
    <t>FY 2020 CARES Act
Actual</t>
  </si>
  <si>
    <t>FY 2020
Total</t>
  </si>
  <si>
    <r>
      <t>FY 2021
Estimate</t>
    </r>
    <r>
      <rPr>
        <vertAlign val="superscript"/>
        <sz val="11"/>
        <rFont val="Arial"/>
        <family val="2"/>
      </rPr>
      <t>1</t>
    </r>
  </si>
  <si>
    <t>FY 2022
Request</t>
  </si>
  <si>
    <t>FY 2022 Request
change over
FY 2020 Actual</t>
  </si>
  <si>
    <t>Request</t>
  </si>
  <si>
    <t>Amount</t>
  </si>
  <si>
    <t>Percent</t>
  </si>
  <si>
    <t>BIOLOGICAL SCIENCES (BIO)</t>
  </si>
  <si>
    <t>BIOLOGICAL INFRASTRUCTURE</t>
  </si>
  <si>
    <t>EMERGING FRONTIERS</t>
  </si>
  <si>
    <t>ENVIRONMENTAL BIOLOGY</t>
  </si>
  <si>
    <t>INTEGRATIVE ORGANISMAL SYSTEMS</t>
  </si>
  <si>
    <t>MOLECULAR &amp; CELLULAR BIOSCIENCES</t>
  </si>
  <si>
    <t>TOTAL, BIO</t>
  </si>
  <si>
    <t>COMPUTER &amp; INFORMATION SCIENCE &amp; 
   ENGINEERING (CISE)</t>
  </si>
  <si>
    <t>ADVANCED CYBERINFRASTRUCTURE</t>
  </si>
  <si>
    <t>COMPUTING &amp; COMMUNICATION FOUNDATIONS</t>
  </si>
  <si>
    <t>COMPUTER &amp; NETWORK SYSTEMS</t>
  </si>
  <si>
    <t>INFORMATION &amp; INTELLIGENT SYSTEMS</t>
  </si>
  <si>
    <t>INFORMATION TECHNOLOGY RESEARCH</t>
  </si>
  <si>
    <t>TOTAL, CISE</t>
  </si>
  <si>
    <r>
      <t>ENGINEERING (ENG)</t>
    </r>
    <r>
      <rPr>
        <b/>
        <vertAlign val="superscript"/>
        <sz val="11"/>
        <rFont val="Arial"/>
        <family val="2"/>
      </rPr>
      <t>2,3</t>
    </r>
  </si>
  <si>
    <t>CHEMICAL, BIOENGINEERING, ENVIRONMENTAL, &amp; 
   TRANSPORT SYSTEMS</t>
  </si>
  <si>
    <t>CIVIL, MECHANICAL, &amp; MANUFACTURING INNOVATION</t>
  </si>
  <si>
    <t>ELECTRICAL, COMMUNICATIONS, &amp; CYBER SYSTEMS</t>
  </si>
  <si>
    <t>ENGINEERING EDUCATION &amp; CENTERS</t>
  </si>
  <si>
    <t>EMERGING FRONTIERS AND MULTIDISCIPLINARY 
   ACTIVITIES</t>
  </si>
  <si>
    <t>TOTAL, ENG</t>
  </si>
  <si>
    <t>GEOSCIENCES (GEO)</t>
  </si>
  <si>
    <t>ATMOSPHERIC &amp; GEOSPACE SCIENCES</t>
  </si>
  <si>
    <t>EARTH SCIENCES</t>
  </si>
  <si>
    <t>INTEGRATIVE &amp; COLLABORATIVE EDUCATION AND 
   RESEARCH</t>
  </si>
  <si>
    <t>OCEAN SCIENCES</t>
  </si>
  <si>
    <t>TOTAL, GEO</t>
  </si>
  <si>
    <t>MATHEMATICAL &amp; PHYSICAL SCIENCES (MPS)</t>
  </si>
  <si>
    <t>ASTRONOMICAL SCIENCES</t>
  </si>
  <si>
    <t>CHEMISTRY</t>
  </si>
  <si>
    <t>MATERIALS RESEARCH</t>
  </si>
  <si>
    <t>MATHEMATICAL SCIENCES</t>
  </si>
  <si>
    <t>PHYSICS</t>
  </si>
  <si>
    <t>MULTIDISCIPLINARY ACTIVITIES</t>
  </si>
  <si>
    <t>TOTAL, MPS</t>
  </si>
  <si>
    <t>SOCIAL, BEHAVIORAL &amp; ECONOMIC SCIENCES (SBE)</t>
  </si>
  <si>
    <t>BEHAVIORAL AND COGNITIVE SCIENCES</t>
  </si>
  <si>
    <t>SOCIAL AND ECONOMIC SCIENCES</t>
  </si>
  <si>
    <t>NATIONAL CENTER FOR SCIENCE &amp; ENGINEERING
   STATISTICS</t>
  </si>
  <si>
    <t>TOTAL, SBE</t>
  </si>
  <si>
    <t>TECHNOLOGY, INNOVATION &amp; PARTNERSHIPS (TIP)</t>
  </si>
  <si>
    <r>
      <t>TRANSLATIONAL IMPACT (TI)</t>
    </r>
    <r>
      <rPr>
        <vertAlign val="superscript"/>
        <sz val="11"/>
        <rFont val="Arial"/>
        <family val="2"/>
      </rPr>
      <t>3</t>
    </r>
  </si>
  <si>
    <t xml:space="preserve">   [SBIR/STTR, including operations]</t>
  </si>
  <si>
    <t>[232.06]</t>
  </si>
  <si>
    <t>[2.75]</t>
  </si>
  <si>
    <t>[234.81]</t>
  </si>
  <si>
    <t>[274.64]</t>
  </si>
  <si>
    <r>
      <t>INNOVATION ECOSYSTEMS</t>
    </r>
    <r>
      <rPr>
        <vertAlign val="superscript"/>
        <sz val="11"/>
        <rFont val="Arial"/>
        <family val="2"/>
      </rPr>
      <t>3</t>
    </r>
  </si>
  <si>
    <t>TECHNOLOGY FRONTIERS</t>
  </si>
  <si>
    <t xml:space="preserve">N/A  </t>
  </si>
  <si>
    <t>PARTNERSHIPS OFFICE</t>
  </si>
  <si>
    <t>TOTAL, TIP</t>
  </si>
  <si>
    <t>OFFICE OF INTERNATIONAL SCIENCE AND 
   ENGINEERING (OISE)</t>
  </si>
  <si>
    <t>OFFICE OF POLAR PROGRAMS (OPP)</t>
  </si>
  <si>
    <t>OFFICE OF POLAR PROGRAMS</t>
  </si>
  <si>
    <t xml:space="preserve">  [US Antarctic Logistical Support Activities]</t>
  </si>
  <si>
    <t>[77.00]</t>
  </si>
  <si>
    <t>[-]</t>
  </si>
  <si>
    <t>[77.10]</t>
  </si>
  <si>
    <t>[0.10]</t>
  </si>
  <si>
    <t>[0.13%]</t>
  </si>
  <si>
    <t>Total, OPP</t>
  </si>
  <si>
    <t>INTEGRATIVE ACTIVITIES (IA)</t>
  </si>
  <si>
    <t>ESTABLISHED PROGRAM TO STIMULATE 
   COMPETITIVE RESEARCH (EPSCoR)</t>
  </si>
  <si>
    <r>
      <t>INTEGRATIVE ACTIVITIES</t>
    </r>
    <r>
      <rPr>
        <vertAlign val="superscript"/>
        <sz val="11"/>
        <rFont val="Arial"/>
        <family val="2"/>
      </rPr>
      <t>4</t>
    </r>
  </si>
  <si>
    <t>TOTAL, IA</t>
  </si>
  <si>
    <t>UNITED STATES ARCTIC RESEARCH COMMISSION</t>
  </si>
  <si>
    <t>TOTAL, RESEARCH AND RELATED ACTIVITIES</t>
  </si>
  <si>
    <t>EDUCATION &amp; HUMAN RESOURCES (EHR)</t>
  </si>
  <si>
    <r>
      <t>GRADUATE EDUCATION</t>
    </r>
    <r>
      <rPr>
        <vertAlign val="superscript"/>
        <sz val="11"/>
        <rFont val="Arial"/>
        <family val="2"/>
      </rPr>
      <t>4</t>
    </r>
  </si>
  <si>
    <t>HUMAN RESOURCE DEVELOPMENT</t>
  </si>
  <si>
    <t>RESEARCH ON LEARNING IN FORMAL AND INFORMAL
   SETTINGS</t>
  </si>
  <si>
    <t>UNDERGRADUATE EDUCATION</t>
  </si>
  <si>
    <t>TOTAL, EDUCATION &amp; HUMAN RESOURCES</t>
  </si>
  <si>
    <t>MAJOR RESEARCH EQUIPMENT &amp; FACILITIES 
   CONSTRUCTION</t>
  </si>
  <si>
    <t>AGENCY OPERATIONS AND AWARD MANAGEMENT</t>
  </si>
  <si>
    <t>OFFICE OF INSPECTOR GENERAL</t>
  </si>
  <si>
    <t>OFFICE OF THE NATIONAL SCIENCE BOARD</t>
  </si>
  <si>
    <t>TOTAL, NATIONAL SCIENCE FOUNDATION</t>
  </si>
  <si>
    <r>
      <rPr>
        <vertAlign val="superscript"/>
        <sz val="9"/>
        <rFont val="Arial"/>
        <family val="2"/>
      </rPr>
      <t>1</t>
    </r>
    <r>
      <rPr>
        <sz val="9"/>
        <rFont val="Arial"/>
        <family val="2"/>
      </rPr>
      <t xml:space="preserve"> Not included in the FY 2021 Estimate is $600.0 million in American Rescue Plan Act of 2021 (ARP) (P.L. 117-2) supplemental mandatory two-year appropriations to fund or extend new and existing research grants, cooperative agreements, scholarships, fellowships, and apprenticeships, and related administrative expenses to prepare for, and respond to coronavirus.</t>
    </r>
  </si>
  <si>
    <r>
      <rPr>
        <vertAlign val="superscript"/>
        <sz val="9"/>
        <rFont val="Arial"/>
        <family val="2"/>
      </rPr>
      <t>2</t>
    </r>
    <r>
      <rPr>
        <sz val="9"/>
        <rFont val="Arial"/>
        <family val="2"/>
      </rPr>
      <t xml:space="preserve"> The ENG Division of Industrial Innovation and Partnerships (IIP) is being dissolved in FY 2022.  Most programs are moving to TIP, while the remainder are moving to the ENG Division of Engineering Education and Centers.  Funding for FY 2020 Actuals and FY 2021 Estimate are restated for comparability.</t>
    </r>
  </si>
  <si>
    <r>
      <rPr>
        <vertAlign val="superscript"/>
        <sz val="9"/>
        <rFont val="Arial"/>
        <family val="2"/>
      </rPr>
      <t>3</t>
    </r>
    <r>
      <rPr>
        <sz val="9"/>
        <rFont val="Arial"/>
        <family val="2"/>
      </rPr>
      <t xml:space="preserve"> The Directorate for Technology, Innovation, and Partnerships is created in FY 2022.  Funding for FY 2020 Actuals and FY 2021 Estimate is restated for programs moving to TIP for comparability. </t>
    </r>
  </si>
  <si>
    <r>
      <rPr>
        <vertAlign val="superscript"/>
        <sz val="9"/>
        <rFont val="Arial"/>
        <family val="2"/>
      </rPr>
      <t>4</t>
    </r>
    <r>
      <rPr>
        <sz val="9"/>
        <rFont val="Arial"/>
        <family val="2"/>
      </rPr>
      <t xml:space="preserve"> The Graduate Research Fellowship Program is consolidated within the EHR Division of Graduate Education in FY 2022, and is restated in prior years for comparability.</t>
    </r>
  </si>
  <si>
    <t>[42.58]</t>
  </si>
  <si>
    <t>[18.3%]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</si>
</sst>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164" formatCode="0.0%"/>
    <numFmt numFmtId="165" formatCode="&quot;$&quot;#,##0.00;\-&quot;$&quot;#,##0.00;&quot;-&quot;??"/>
    <numFmt numFmtId="166" formatCode="0.0%;\-0.0%;&quot;-&quot;??"/>
    <numFmt numFmtId="167" formatCode="#,##0.00;\-#,##0.00;&quot;-&quot;??"/>
  </numFmts>
  <fonts count="10" x14ac:knownFonts="1">
    <font>
      <sz val="11"/>
      <color theme="1"/>
      <name val="Calibri"/>
      <family val="2"/>
      <scheme val="minor"/>
    </font>
    <font>
      <b/>
      <sz val="11"/>
      <name val="Arial"/>
      <family val="2"/>
    </font>
    <font>
      <sz val="11"/>
      <name val="Arial"/>
      <family val="2"/>
    </font>
    <font>
      <vertAlign val="superscript"/>
      <sz val="11"/>
      <name val="Arial"/>
      <family val="2"/>
    </font>
    <font>
      <sz val="10"/>
      <name val="Arial"/>
      <family val="2"/>
    </font>
    <font>
      <b/>
      <vertAlign val="superscript"/>
      <sz val="11"/>
      <name val="Arial"/>
      <family val="2"/>
    </font>
    <font>
      <sz val="11"/>
      <color theme="1"/>
      <name val="Calibri"/>
      <family val="2"/>
      <scheme val="minor"/>
    </font>
    <font>
      <i/>
      <sz val="11"/>
      <name val="Arial"/>
      <family val="2"/>
    </font>
    <font>
      <sz val="9"/>
      <name val="Arial"/>
      <family val="2"/>
    </font>
    <font>
      <vertAlign val="superscript"/>
      <sz val="9"/>
      <name val="Arial"/>
      <family val="2"/>
    </font>
  </fonts>
  <fills count="2">
    <fill>
      <patternFill patternType="none"/>
    </fill>
    <fill>
      <patternFill patternType="gray125"/>
    </fill>
  </fills>
  <borders count="8">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4">
    <xf numFmtId="0" fontId="0" fillId="0" borderId="0"/>
    <xf numFmtId="9" fontId="4" fillId="0" borderId="0" applyFont="0" applyFill="0" applyBorder="0" applyAlignment="0" applyProtection="0"/>
    <xf numFmtId="0" fontId="4" fillId="0" borderId="0"/>
    <xf numFmtId="9" fontId="6" fillId="0" borderId="0" applyFont="0" applyFill="0" applyBorder="0" applyAlignment="0" applyProtection="0"/>
  </cellStyleXfs>
  <cellXfs count="68">
    <xf numFmtId="0" fontId="0" fillId="0" borderId="0" xfId="0"/>
    <xf numFmtId="0" fontId="2"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right"/>
    </xf>
    <xf numFmtId="164" fontId="2" fillId="0" borderId="3" xfId="1" applyNumberFormat="1" applyFont="1" applyFill="1" applyBorder="1" applyAlignment="1">
      <alignment horizontal="right"/>
    </xf>
    <xf numFmtId="0" fontId="1" fillId="0" borderId="4" xfId="0" applyFont="1" applyBorder="1" applyAlignment="1">
      <alignment vertical="center"/>
    </xf>
    <xf numFmtId="40" fontId="2" fillId="0" borderId="0" xfId="0" applyNumberFormat="1" applyFont="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right" vertical="center"/>
    </xf>
    <xf numFmtId="164" fontId="2" fillId="0" borderId="4" xfId="1" applyNumberFormat="1" applyFont="1" applyFill="1" applyBorder="1" applyAlignment="1">
      <alignment horizontal="right" vertical="center"/>
    </xf>
    <xf numFmtId="0" fontId="2" fillId="0" borderId="0" xfId="0" applyFont="1" applyAlignment="1">
      <alignment vertical="center"/>
    </xf>
    <xf numFmtId="165" fontId="2" fillId="0" borderId="0" xfId="0" applyNumberFormat="1" applyFont="1" applyAlignment="1">
      <alignment horizontal="right" vertical="center"/>
    </xf>
    <xf numFmtId="166" fontId="2" fillId="0" borderId="0" xfId="0" applyNumberFormat="1" applyFont="1" applyAlignment="1">
      <alignment horizontal="right" vertical="center"/>
    </xf>
    <xf numFmtId="4" fontId="2" fillId="0" borderId="0" xfId="0" applyNumberFormat="1" applyFont="1" applyAlignment="1">
      <alignment vertical="center"/>
    </xf>
    <xf numFmtId="7" fontId="2" fillId="0" borderId="0" xfId="0" applyNumberFormat="1" applyFont="1" applyAlignment="1">
      <alignment vertical="center"/>
    </xf>
    <xf numFmtId="167" fontId="2" fillId="0" borderId="0" xfId="0" applyNumberFormat="1" applyFont="1" applyAlignment="1">
      <alignment horizontal="right" vertical="center"/>
    </xf>
    <xf numFmtId="167" fontId="2" fillId="0" borderId="3" xfId="0" applyNumberFormat="1" applyFont="1" applyBorder="1" applyAlignment="1">
      <alignment horizontal="right" vertical="center"/>
    </xf>
    <xf numFmtId="166" fontId="2" fillId="0" borderId="3" xfId="0" applyNumberFormat="1" applyFont="1" applyBorder="1" applyAlignment="1">
      <alignment horizontal="right" vertical="center"/>
    </xf>
    <xf numFmtId="0" fontId="1" fillId="0" borderId="5" xfId="0" applyFont="1" applyBorder="1" applyAlignment="1">
      <alignment vertical="center"/>
    </xf>
    <xf numFmtId="165" fontId="1" fillId="0" borderId="6" xfId="0" applyNumberFormat="1" applyFont="1" applyBorder="1" applyAlignment="1">
      <alignment horizontal="right" vertical="center"/>
    </xf>
    <xf numFmtId="165" fontId="1" fillId="0" borderId="6" xfId="1" applyNumberFormat="1" applyFont="1" applyFill="1" applyBorder="1" applyAlignment="1">
      <alignment horizontal="right" vertical="center"/>
    </xf>
    <xf numFmtId="166" fontId="1" fillId="0" borderId="6" xfId="0" applyNumberFormat="1" applyFont="1" applyBorder="1" applyAlignment="1">
      <alignment horizontal="right" vertical="center"/>
    </xf>
    <xf numFmtId="0" fontId="1" fillId="0" borderId="1" xfId="0" applyFont="1" applyBorder="1" applyAlignment="1">
      <alignment vertical="center" wrapText="1"/>
    </xf>
    <xf numFmtId="0" fontId="2" fillId="0" borderId="0" xfId="2" applyFont="1" applyAlignment="1" applyProtection="1">
      <alignment vertical="center"/>
      <protection locked="0"/>
    </xf>
    <xf numFmtId="0" fontId="1" fillId="0" borderId="1" xfId="0" applyFont="1" applyBorder="1" applyAlignment="1">
      <alignment vertical="center"/>
    </xf>
    <xf numFmtId="0" fontId="2" fillId="0" borderId="0" xfId="0" applyFont="1" applyAlignment="1">
      <alignment vertical="top" wrapText="1"/>
    </xf>
    <xf numFmtId="165" fontId="2" fillId="0" borderId="0" xfId="0" applyNumberFormat="1" applyFont="1" applyAlignment="1">
      <alignment horizontal="right" vertical="top"/>
    </xf>
    <xf numFmtId="166" fontId="2" fillId="0" borderId="0" xfId="0" applyNumberFormat="1" applyFont="1" applyAlignment="1">
      <alignment horizontal="right" vertical="top"/>
    </xf>
    <xf numFmtId="0" fontId="2" fillId="0" borderId="0" xfId="0" applyFont="1" applyAlignment="1">
      <alignment vertical="center" wrapText="1"/>
    </xf>
    <xf numFmtId="167" fontId="2" fillId="0" borderId="3" xfId="0" applyNumberFormat="1" applyFont="1" applyBorder="1" applyAlignment="1">
      <alignment horizontal="right" vertical="top"/>
    </xf>
    <xf numFmtId="166" fontId="2" fillId="0" borderId="3" xfId="0" applyNumberFormat="1" applyFont="1" applyBorder="1" applyAlignment="1">
      <alignment horizontal="right" vertical="top"/>
    </xf>
    <xf numFmtId="0" fontId="2" fillId="0" borderId="0" xfId="0" applyFont="1" applyAlignment="1">
      <alignment vertical="top"/>
    </xf>
    <xf numFmtId="4" fontId="2" fillId="0" borderId="0" xfId="0" applyNumberFormat="1" applyFont="1" applyAlignment="1">
      <alignment vertical="top"/>
    </xf>
    <xf numFmtId="0" fontId="1" fillId="0" borderId="0" xfId="0" applyFont="1" applyAlignment="1">
      <alignment vertical="center"/>
    </xf>
    <xf numFmtId="167" fontId="2" fillId="0" borderId="0" xfId="0" applyNumberFormat="1" applyFont="1" applyAlignment="1">
      <alignment horizontal="right" vertical="top"/>
    </xf>
    <xf numFmtId="0" fontId="7" fillId="0" borderId="0" xfId="0" applyFont="1" applyAlignment="1">
      <alignment vertical="center"/>
    </xf>
    <xf numFmtId="167" fontId="7" fillId="0" borderId="0" xfId="0" applyNumberFormat="1" applyFont="1" applyAlignment="1">
      <alignment horizontal="right" vertical="center"/>
    </xf>
    <xf numFmtId="166" fontId="7" fillId="0" borderId="0" xfId="0" applyNumberFormat="1" applyFont="1" applyAlignment="1">
      <alignment horizontal="right" vertical="center"/>
    </xf>
    <xf numFmtId="0" fontId="1" fillId="0" borderId="5" xfId="0" applyFont="1" applyBorder="1" applyAlignment="1">
      <alignment vertical="top" wrapText="1"/>
    </xf>
    <xf numFmtId="165" fontId="1" fillId="0" borderId="5" xfId="0" applyNumberFormat="1" applyFont="1" applyBorder="1" applyAlignment="1">
      <alignment horizontal="right" vertical="top"/>
    </xf>
    <xf numFmtId="165" fontId="1" fillId="0" borderId="5" xfId="1" applyNumberFormat="1" applyFont="1" applyFill="1" applyBorder="1" applyAlignment="1">
      <alignment horizontal="right" vertical="top"/>
    </xf>
    <xf numFmtId="166" fontId="1" fillId="0" borderId="5" xfId="0" applyNumberFormat="1" applyFont="1" applyBorder="1" applyAlignment="1">
      <alignment horizontal="right" vertical="top"/>
    </xf>
    <xf numFmtId="0" fontId="1" fillId="0" borderId="0" xfId="0" applyFont="1" applyAlignment="1">
      <alignment vertical="center" wrapText="1"/>
    </xf>
    <xf numFmtId="165" fontId="1" fillId="0" borderId="0" xfId="0" applyNumberFormat="1" applyFont="1" applyAlignment="1">
      <alignment horizontal="right" vertical="center"/>
    </xf>
    <xf numFmtId="166" fontId="1" fillId="0" borderId="0" xfId="0" applyNumberFormat="1" applyFont="1" applyAlignment="1">
      <alignment horizontal="right" vertical="center"/>
    </xf>
    <xf numFmtId="0" fontId="7" fillId="0" borderId="0" xfId="0" applyFont="1" applyAlignment="1">
      <alignment vertical="top"/>
    </xf>
    <xf numFmtId="0" fontId="7" fillId="0" borderId="3" xfId="0" applyFont="1" applyBorder="1" applyAlignment="1">
      <alignment horizontal="right" vertical="top"/>
    </xf>
    <xf numFmtId="167" fontId="7" fillId="0" borderId="3" xfId="0" applyNumberFormat="1" applyFont="1" applyBorder="1" applyAlignment="1">
      <alignment horizontal="right" vertical="top"/>
    </xf>
    <xf numFmtId="166" fontId="7" fillId="0" borderId="3" xfId="1" applyNumberFormat="1" applyFont="1" applyFill="1" applyBorder="1" applyAlignment="1">
      <alignment horizontal="right" vertical="top"/>
    </xf>
    <xf numFmtId="0" fontId="1" fillId="0" borderId="7" xfId="0" applyFont="1" applyBorder="1" applyAlignment="1">
      <alignment vertical="center"/>
    </xf>
    <xf numFmtId="165" fontId="1" fillId="0" borderId="7" xfId="0" applyNumberFormat="1" applyFont="1" applyBorder="1" applyAlignment="1">
      <alignment horizontal="right" vertical="center"/>
    </xf>
    <xf numFmtId="165" fontId="1" fillId="0" borderId="7" xfId="1" applyNumberFormat="1" applyFont="1" applyFill="1" applyBorder="1" applyAlignment="1">
      <alignment horizontal="right" vertical="center"/>
    </xf>
    <xf numFmtId="166" fontId="1" fillId="0" borderId="7" xfId="0" applyNumberFormat="1" applyFont="1" applyBorder="1" applyAlignment="1">
      <alignment horizontal="right" vertical="center"/>
    </xf>
    <xf numFmtId="165" fontId="1" fillId="0" borderId="5" xfId="0" applyNumberFormat="1" applyFont="1" applyBorder="1" applyAlignment="1">
      <alignment horizontal="right" vertical="center"/>
    </xf>
    <xf numFmtId="165" fontId="1" fillId="0" borderId="5" xfId="1" applyNumberFormat="1" applyFont="1" applyFill="1" applyBorder="1" applyAlignment="1">
      <alignment horizontal="right" vertical="center"/>
    </xf>
    <xf numFmtId="166" fontId="1" fillId="0" borderId="5" xfId="0" applyNumberFormat="1" applyFont="1" applyBorder="1" applyAlignment="1">
      <alignment horizontal="right" vertical="center"/>
    </xf>
    <xf numFmtId="9" fontId="2" fillId="0" borderId="0" xfId="3" applyFont="1" applyAlignment="1">
      <alignment vertical="center"/>
    </xf>
    <xf numFmtId="164" fontId="2" fillId="0" borderId="0" xfId="3" applyNumberFormat="1" applyFont="1" applyAlignment="1">
      <alignment vertical="center"/>
    </xf>
    <xf numFmtId="164" fontId="2" fillId="0" borderId="0" xfId="3" applyNumberFormat="1" applyFont="1"/>
    <xf numFmtId="0" fontId="8" fillId="0" borderId="1" xfId="0" applyFont="1" applyBorder="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1" fillId="0" borderId="0" xfId="0" applyFont="1" applyAlignment="1">
      <alignment horizontal="center"/>
    </xf>
    <xf numFmtId="0" fontId="2" fillId="0" borderId="0" xfId="0" applyFont="1" applyAlignment="1">
      <alignment horizontal="center"/>
    </xf>
    <xf numFmtId="40" fontId="2" fillId="0" borderId="1" xfId="0" applyNumberFormat="1" applyFont="1" applyBorder="1" applyAlignment="1">
      <alignment horizontal="right" wrapText="1"/>
    </xf>
    <xf numFmtId="40" fontId="2" fillId="0" borderId="3" xfId="0" applyNumberFormat="1" applyFont="1" applyBorder="1" applyAlignment="1">
      <alignment horizontal="right" wrapText="1"/>
    </xf>
    <xf numFmtId="0" fontId="2" fillId="0" borderId="2" xfId="0" applyFont="1" applyBorder="1" applyAlignment="1">
      <alignment horizontal="center" vertical="center" wrapText="1"/>
    </xf>
  </cellXfs>
  <cellStyles count="4">
    <cellStyle name="Normal" xfId="0" builtinId="0"/>
    <cellStyle name="Normal_FY03 Actual$ for final" xfId="2" xr:uid="{993FEA8D-BAA3-4AEC-A0C1-3E211642D4AA}"/>
    <cellStyle name="Percent" xfId="3" builtinId="5"/>
    <cellStyle name="Percent 2" xfId="1" xr:uid="{900B9FC3-F370-4CDC-B562-591A153A9D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E39CE-D3D2-43AF-BD4E-F6ECCEB9DD26}">
  <dimension ref="A1:N78"/>
  <sheetViews>
    <sheetView showGridLines="0" tabSelected="1" zoomScale="80" workbookViewId="0">
      <selection sqref="A1:H1"/>
    </sheetView>
  </sheetViews>
  <sheetFormatPr defaultColWidth="8.90625" defaultRowHeight="14" x14ac:dyDescent="0.3"/>
  <cols>
    <col min="1" max="1" width="59.36328125" style="1" customWidth="1"/>
    <col min="2" max="4" width="12.08984375" style="1" customWidth="1"/>
    <col min="5" max="5" width="12.90625" style="1" customWidth="1"/>
    <col min="6" max="6" width="12.08984375" style="1" customWidth="1"/>
    <col min="7" max="8" width="11" style="1" customWidth="1"/>
    <col min="9" max="9" width="16.08984375" style="1" customWidth="1"/>
    <col min="10" max="10" width="13.6328125" style="1" bestFit="1" customWidth="1"/>
    <col min="11" max="11" width="8.90625" style="1"/>
    <col min="12" max="12" width="9" style="1" bestFit="1" customWidth="1"/>
    <col min="13" max="16384" width="8.90625" style="1"/>
  </cols>
  <sheetData>
    <row r="1" spans="1:14" x14ac:dyDescent="0.3">
      <c r="A1" s="63" t="s">
        <v>0</v>
      </c>
      <c r="B1" s="63"/>
      <c r="C1" s="63"/>
      <c r="D1" s="63"/>
      <c r="E1" s="63"/>
      <c r="F1" s="63"/>
      <c r="G1" s="63"/>
      <c r="H1" s="63"/>
    </row>
    <row r="2" spans="1:14" ht="14.5" thickBot="1" x14ac:dyDescent="0.35">
      <c r="A2" s="64" t="s">
        <v>1</v>
      </c>
      <c r="B2" s="64"/>
      <c r="C2" s="64"/>
      <c r="D2" s="64"/>
      <c r="E2" s="64"/>
      <c r="F2" s="64"/>
      <c r="G2" s="64"/>
      <c r="H2" s="64"/>
    </row>
    <row r="3" spans="1:14" ht="45" customHeight="1" x14ac:dyDescent="0.3">
      <c r="A3" s="2"/>
      <c r="B3" s="65" t="s">
        <v>2</v>
      </c>
      <c r="C3" s="65" t="s">
        <v>3</v>
      </c>
      <c r="D3" s="65" t="s">
        <v>4</v>
      </c>
      <c r="E3" s="65" t="s">
        <v>5</v>
      </c>
      <c r="F3" s="65" t="s">
        <v>6</v>
      </c>
      <c r="G3" s="67" t="s">
        <v>7</v>
      </c>
      <c r="H3" s="67"/>
    </row>
    <row r="4" spans="1:14" x14ac:dyDescent="0.3">
      <c r="A4" s="3"/>
      <c r="B4" s="66" t="s">
        <v>8</v>
      </c>
      <c r="C4" s="66" t="s">
        <v>8</v>
      </c>
      <c r="D4" s="66" t="s">
        <v>8</v>
      </c>
      <c r="E4" s="66" t="s">
        <v>8</v>
      </c>
      <c r="F4" s="66" t="s">
        <v>8</v>
      </c>
      <c r="G4" s="4" t="s">
        <v>9</v>
      </c>
      <c r="H4" s="5" t="s">
        <v>10</v>
      </c>
    </row>
    <row r="5" spans="1:14" s="11" customFormat="1" ht="19.5" customHeight="1" x14ac:dyDescent="0.35">
      <c r="A5" s="6" t="s">
        <v>11</v>
      </c>
      <c r="B5" s="7"/>
      <c r="C5" s="7"/>
      <c r="D5" s="7"/>
      <c r="E5" s="8"/>
      <c r="F5" s="7"/>
      <c r="G5" s="9"/>
      <c r="H5" s="10"/>
      <c r="J5" s="15"/>
      <c r="K5" s="58"/>
    </row>
    <row r="6" spans="1:14" s="11" customFormat="1" ht="19.5" customHeight="1" x14ac:dyDescent="0.35">
      <c r="A6" s="11" t="s">
        <v>12</v>
      </c>
      <c r="B6" s="12">
        <v>181.850382</v>
      </c>
      <c r="C6" s="12">
        <v>0</v>
      </c>
      <c r="D6" s="12">
        <v>181.850382</v>
      </c>
      <c r="E6" s="12">
        <v>167.08</v>
      </c>
      <c r="F6" s="12">
        <v>204.89</v>
      </c>
      <c r="G6" s="12">
        <f>F6-B6</f>
        <v>23.03961799999999</v>
      </c>
      <c r="H6" s="13">
        <f>G6/B6</f>
        <v>0.12669546110714242</v>
      </c>
      <c r="J6" s="14"/>
      <c r="K6" s="57"/>
      <c r="L6" s="14"/>
      <c r="M6" s="15"/>
      <c r="N6" s="15"/>
    </row>
    <row r="7" spans="1:14" s="11" customFormat="1" ht="19.5" customHeight="1" x14ac:dyDescent="0.35">
      <c r="A7" s="11" t="s">
        <v>13</v>
      </c>
      <c r="B7" s="16">
        <v>98.557804000000004</v>
      </c>
      <c r="C7" s="16">
        <v>19</v>
      </c>
      <c r="D7" s="16">
        <v>117.557804</v>
      </c>
      <c r="E7" s="16">
        <v>109.58</v>
      </c>
      <c r="F7" s="16">
        <v>149.59</v>
      </c>
      <c r="G7" s="16">
        <f t="shared" ref="G7:G11" si="0">F7-B7</f>
        <v>51.032195999999999</v>
      </c>
      <c r="H7" s="13">
        <f t="shared" ref="H7:H11" si="1">G7/B7</f>
        <v>0.51778949944948038</v>
      </c>
      <c r="J7" s="14"/>
      <c r="K7" s="14"/>
      <c r="L7" s="14"/>
      <c r="M7" s="15"/>
      <c r="N7" s="15"/>
    </row>
    <row r="8" spans="1:14" s="11" customFormat="1" ht="19.5" customHeight="1" x14ac:dyDescent="0.35">
      <c r="A8" s="11" t="s">
        <v>14</v>
      </c>
      <c r="B8" s="16">
        <v>171.314561</v>
      </c>
      <c r="C8" s="16">
        <v>0</v>
      </c>
      <c r="D8" s="16">
        <v>171.314561</v>
      </c>
      <c r="E8" s="16">
        <v>178.86</v>
      </c>
      <c r="F8" s="16">
        <v>196.22</v>
      </c>
      <c r="G8" s="16">
        <f t="shared" si="0"/>
        <v>24.905439000000001</v>
      </c>
      <c r="H8" s="13">
        <f t="shared" si="1"/>
        <v>0.1453784129884908</v>
      </c>
      <c r="J8" s="14"/>
      <c r="K8" s="14"/>
      <c r="L8" s="14"/>
      <c r="M8" s="15"/>
      <c r="N8" s="15"/>
    </row>
    <row r="9" spans="1:14" s="11" customFormat="1" ht="19.5" customHeight="1" x14ac:dyDescent="0.35">
      <c r="A9" s="11" t="s">
        <v>15</v>
      </c>
      <c r="B9" s="16">
        <v>204.04629800000001</v>
      </c>
      <c r="C9" s="16">
        <v>0</v>
      </c>
      <c r="D9" s="16">
        <v>204.04629800000001</v>
      </c>
      <c r="E9" s="16">
        <v>206.98</v>
      </c>
      <c r="F9" s="16">
        <v>227.07</v>
      </c>
      <c r="G9" s="16">
        <f t="shared" si="0"/>
        <v>23.023701999999986</v>
      </c>
      <c r="H9" s="13">
        <f t="shared" si="1"/>
        <v>0.11283567614640078</v>
      </c>
      <c r="J9" s="14"/>
      <c r="K9" s="14"/>
      <c r="L9" s="14"/>
      <c r="M9" s="15"/>
      <c r="N9" s="15"/>
    </row>
    <row r="10" spans="1:14" s="11" customFormat="1" ht="19.5" customHeight="1" x14ac:dyDescent="0.35">
      <c r="A10" s="11" t="s">
        <v>16</v>
      </c>
      <c r="B10" s="17">
        <v>153.536573</v>
      </c>
      <c r="C10" s="17">
        <v>0</v>
      </c>
      <c r="D10" s="17">
        <v>153.536573</v>
      </c>
      <c r="E10" s="17">
        <v>155.63999999999999</v>
      </c>
      <c r="F10" s="17">
        <v>170.74</v>
      </c>
      <c r="G10" s="17">
        <f t="shared" si="0"/>
        <v>17.203427000000005</v>
      </c>
      <c r="H10" s="18">
        <f t="shared" si="1"/>
        <v>0.11204774643498136</v>
      </c>
      <c r="J10" s="14"/>
      <c r="K10" s="14"/>
      <c r="L10" s="14"/>
      <c r="M10" s="15"/>
      <c r="N10" s="15"/>
    </row>
    <row r="11" spans="1:14" s="11" customFormat="1" ht="19.5" customHeight="1" thickBot="1" x14ac:dyDescent="0.4">
      <c r="A11" s="19" t="s">
        <v>17</v>
      </c>
      <c r="B11" s="20">
        <v>809.30561799999998</v>
      </c>
      <c r="C11" s="20">
        <v>19</v>
      </c>
      <c r="D11" s="20">
        <v>828.30561799999998</v>
      </c>
      <c r="E11" s="20">
        <v>818.14</v>
      </c>
      <c r="F11" s="20">
        <v>948.51</v>
      </c>
      <c r="G11" s="21">
        <f t="shared" si="0"/>
        <v>139.20438200000001</v>
      </c>
      <c r="H11" s="22">
        <f t="shared" si="1"/>
        <v>0.17200471478748589</v>
      </c>
      <c r="J11" s="14"/>
      <c r="K11" s="14"/>
      <c r="L11" s="14"/>
      <c r="M11" s="15"/>
      <c r="N11" s="15"/>
    </row>
    <row r="12" spans="1:14" s="11" customFormat="1" ht="31.5" customHeight="1" x14ac:dyDescent="0.35">
      <c r="A12" s="23" t="s">
        <v>18</v>
      </c>
      <c r="B12" s="12"/>
      <c r="C12" s="12"/>
      <c r="D12" s="12"/>
      <c r="E12" s="12"/>
      <c r="F12" s="12"/>
      <c r="G12" s="12"/>
      <c r="H12" s="13"/>
      <c r="J12" s="14"/>
      <c r="K12" s="14"/>
      <c r="L12" s="14"/>
      <c r="M12" s="15"/>
      <c r="N12" s="15"/>
    </row>
    <row r="13" spans="1:14" s="11" customFormat="1" ht="19.5" customHeight="1" x14ac:dyDescent="0.35">
      <c r="A13" s="24" t="s">
        <v>19</v>
      </c>
      <c r="B13" s="12">
        <v>228.653524</v>
      </c>
      <c r="C13" s="12">
        <v>0.9</v>
      </c>
      <c r="D13" s="12">
        <v>229.55352400000001</v>
      </c>
      <c r="E13" s="12">
        <v>230.54</v>
      </c>
      <c r="F13" s="12">
        <v>252.19</v>
      </c>
      <c r="G13" s="12">
        <f t="shared" ref="G13:G18" si="2">F13-B13</f>
        <v>23.536475999999993</v>
      </c>
      <c r="H13" s="13">
        <f t="shared" ref="H13:H18" si="3">G13/B13</f>
        <v>0.10293511155332113</v>
      </c>
      <c r="J13" s="14"/>
      <c r="K13" s="14"/>
      <c r="L13" s="14"/>
      <c r="M13" s="15"/>
      <c r="N13" s="15"/>
    </row>
    <row r="14" spans="1:14" s="11" customFormat="1" ht="19.5" customHeight="1" x14ac:dyDescent="0.35">
      <c r="A14" s="24" t="s">
        <v>20</v>
      </c>
      <c r="B14" s="16">
        <v>199.34196700000001</v>
      </c>
      <c r="C14" s="16">
        <v>1.4</v>
      </c>
      <c r="D14" s="16">
        <v>200.74196700000002</v>
      </c>
      <c r="E14" s="16">
        <v>201</v>
      </c>
      <c r="F14" s="16">
        <v>218.5</v>
      </c>
      <c r="G14" s="16">
        <f t="shared" si="2"/>
        <v>19.158032999999989</v>
      </c>
      <c r="H14" s="13">
        <f t="shared" si="3"/>
        <v>9.6106370817540837E-2</v>
      </c>
      <c r="J14" s="14"/>
      <c r="K14" s="14"/>
      <c r="L14" s="14"/>
      <c r="M14" s="15"/>
      <c r="N14" s="15"/>
    </row>
    <row r="15" spans="1:14" s="11" customFormat="1" ht="19.5" customHeight="1" x14ac:dyDescent="0.35">
      <c r="A15" s="24" t="s">
        <v>21</v>
      </c>
      <c r="B15" s="16">
        <v>236.136436</v>
      </c>
      <c r="C15" s="16">
        <v>6.2</v>
      </c>
      <c r="D15" s="16">
        <v>242.33643599999999</v>
      </c>
      <c r="E15" s="16">
        <v>238.12</v>
      </c>
      <c r="F15" s="16">
        <v>259.87</v>
      </c>
      <c r="G15" s="16">
        <f t="shared" si="2"/>
        <v>23.733564000000001</v>
      </c>
      <c r="H15" s="13">
        <f t="shared" si="3"/>
        <v>0.10050784369422769</v>
      </c>
      <c r="J15" s="14"/>
      <c r="K15" s="14"/>
      <c r="L15" s="14"/>
      <c r="M15" s="15"/>
      <c r="N15" s="15"/>
    </row>
    <row r="16" spans="1:14" s="11" customFormat="1" ht="19.5" customHeight="1" x14ac:dyDescent="0.35">
      <c r="A16" s="24" t="s">
        <v>22</v>
      </c>
      <c r="B16" s="16">
        <v>216.01984200000001</v>
      </c>
      <c r="C16" s="16">
        <v>6</v>
      </c>
      <c r="D16" s="16">
        <v>222.01984200000001</v>
      </c>
      <c r="E16" s="16">
        <v>217.87</v>
      </c>
      <c r="F16" s="16">
        <v>238.59</v>
      </c>
      <c r="G16" s="16">
        <f t="shared" si="2"/>
        <v>22.570157999999992</v>
      </c>
      <c r="H16" s="13">
        <f t="shared" si="3"/>
        <v>0.10448187440114871</v>
      </c>
      <c r="J16" s="14"/>
      <c r="K16" s="14"/>
      <c r="L16" s="14"/>
      <c r="M16" s="15"/>
      <c r="N16" s="15"/>
    </row>
    <row r="17" spans="1:14" s="11" customFormat="1" ht="19.5" customHeight="1" x14ac:dyDescent="0.35">
      <c r="A17" s="24" t="s">
        <v>23</v>
      </c>
      <c r="B17" s="16">
        <v>116.244027</v>
      </c>
      <c r="C17" s="16">
        <v>0.5</v>
      </c>
      <c r="D17" s="16">
        <v>116.744027</v>
      </c>
      <c r="E17" s="16">
        <v>117.96</v>
      </c>
      <c r="F17" s="16">
        <v>146.91</v>
      </c>
      <c r="G17" s="16">
        <f t="shared" si="2"/>
        <v>30.665972999999994</v>
      </c>
      <c r="H17" s="13">
        <f t="shared" si="3"/>
        <v>0.26380687069624653</v>
      </c>
      <c r="J17" s="14"/>
      <c r="K17" s="14"/>
      <c r="L17" s="14"/>
      <c r="M17" s="15"/>
      <c r="N17" s="15"/>
    </row>
    <row r="18" spans="1:14" s="11" customFormat="1" ht="19.5" customHeight="1" thickBot="1" x14ac:dyDescent="0.4">
      <c r="A18" s="19" t="s">
        <v>24</v>
      </c>
      <c r="B18" s="20">
        <v>996.39579600000002</v>
      </c>
      <c r="C18" s="20">
        <v>15</v>
      </c>
      <c r="D18" s="20">
        <v>1011.395796</v>
      </c>
      <c r="E18" s="20">
        <v>1005.49</v>
      </c>
      <c r="F18" s="20">
        <v>1116.06</v>
      </c>
      <c r="G18" s="21">
        <f t="shared" si="2"/>
        <v>119.66420399999993</v>
      </c>
      <c r="H18" s="22">
        <f t="shared" si="3"/>
        <v>0.12009705829790547</v>
      </c>
      <c r="J18" s="14"/>
      <c r="K18" s="14"/>
      <c r="L18" s="14"/>
      <c r="M18" s="15"/>
      <c r="N18" s="15"/>
    </row>
    <row r="19" spans="1:14" s="11" customFormat="1" ht="19.5" customHeight="1" x14ac:dyDescent="0.35">
      <c r="A19" s="25" t="s">
        <v>25</v>
      </c>
      <c r="B19" s="12"/>
      <c r="C19" s="12"/>
      <c r="D19" s="12"/>
      <c r="E19" s="12"/>
      <c r="F19" s="12"/>
      <c r="G19" s="12"/>
      <c r="H19" s="13"/>
      <c r="J19" s="14"/>
      <c r="K19" s="14"/>
      <c r="L19" s="14"/>
      <c r="M19" s="15"/>
      <c r="N19" s="15"/>
    </row>
    <row r="20" spans="1:14" s="11" customFormat="1" ht="30" customHeight="1" x14ac:dyDescent="0.35">
      <c r="A20" s="26" t="s">
        <v>26</v>
      </c>
      <c r="B20" s="27">
        <v>197.92190600000001</v>
      </c>
      <c r="C20" s="27">
        <v>7.7</v>
      </c>
      <c r="D20" s="27">
        <v>205.621906</v>
      </c>
      <c r="E20" s="27">
        <v>199.96</v>
      </c>
      <c r="F20" s="27">
        <v>241.05</v>
      </c>
      <c r="G20" s="27">
        <f t="shared" ref="G20:G25" si="4">F20-B20</f>
        <v>43.128094000000004</v>
      </c>
      <c r="H20" s="28">
        <f t="shared" ref="H20:H25" si="5">G20/B20</f>
        <v>0.2179046012218577</v>
      </c>
      <c r="J20" s="14"/>
      <c r="K20" s="14"/>
      <c r="L20" s="14"/>
      <c r="M20" s="15"/>
      <c r="N20" s="15"/>
    </row>
    <row r="21" spans="1:14" s="11" customFormat="1" ht="19.5" customHeight="1" x14ac:dyDescent="0.35">
      <c r="A21" s="11" t="s">
        <v>27</v>
      </c>
      <c r="B21" s="16">
        <v>238.58149800000001</v>
      </c>
      <c r="C21" s="16">
        <v>3.75</v>
      </c>
      <c r="D21" s="16">
        <v>242.33149800000001</v>
      </c>
      <c r="E21" s="16">
        <v>241.13</v>
      </c>
      <c r="F21" s="16">
        <v>290.5</v>
      </c>
      <c r="G21" s="16">
        <f t="shared" si="4"/>
        <v>51.918501999999989</v>
      </c>
      <c r="H21" s="13">
        <f t="shared" si="5"/>
        <v>0.21761327862900748</v>
      </c>
      <c r="J21" s="14"/>
      <c r="K21" s="14"/>
      <c r="L21" s="14"/>
      <c r="M21" s="15"/>
      <c r="N21" s="15"/>
    </row>
    <row r="22" spans="1:14" s="11" customFormat="1" ht="19.5" customHeight="1" x14ac:dyDescent="0.35">
      <c r="A22" s="11" t="s">
        <v>28</v>
      </c>
      <c r="B22" s="16">
        <v>122.861891</v>
      </c>
      <c r="C22" s="16">
        <v>1.5</v>
      </c>
      <c r="D22" s="16">
        <v>124.361891</v>
      </c>
      <c r="E22" s="16">
        <v>124.05</v>
      </c>
      <c r="F22" s="16">
        <v>149.52000000000001</v>
      </c>
      <c r="G22" s="16">
        <f t="shared" si="4"/>
        <v>26.65810900000001</v>
      </c>
      <c r="H22" s="13">
        <f t="shared" si="5"/>
        <v>0.2169762225131307</v>
      </c>
      <c r="J22" s="14"/>
      <c r="K22" s="14"/>
      <c r="L22" s="14"/>
      <c r="M22" s="15"/>
      <c r="N22" s="15"/>
    </row>
    <row r="23" spans="1:14" s="11" customFormat="1" ht="19.5" customHeight="1" x14ac:dyDescent="0.35">
      <c r="A23" s="11" t="s">
        <v>29</v>
      </c>
      <c r="B23" s="16">
        <v>124.06015499999999</v>
      </c>
      <c r="C23" s="16">
        <v>1.3</v>
      </c>
      <c r="D23" s="16">
        <v>125.36015499999999</v>
      </c>
      <c r="E23" s="16">
        <v>125.02</v>
      </c>
      <c r="F23" s="16">
        <v>149.30000000000001</v>
      </c>
      <c r="G23" s="16">
        <f t="shared" si="4"/>
        <v>25.239845000000017</v>
      </c>
      <c r="H23" s="13">
        <f t="shared" si="5"/>
        <v>0.2034484399926795</v>
      </c>
      <c r="J23" s="14"/>
      <c r="K23" s="14"/>
      <c r="L23" s="14"/>
      <c r="M23" s="15"/>
      <c r="N23" s="15"/>
    </row>
    <row r="24" spans="1:14" s="11" customFormat="1" ht="30" customHeight="1" x14ac:dyDescent="0.35">
      <c r="A24" s="29" t="s">
        <v>30</v>
      </c>
      <c r="B24" s="30">
        <v>70.882731000000007</v>
      </c>
      <c r="C24" s="30">
        <v>0.75</v>
      </c>
      <c r="D24" s="30">
        <v>71.632731000000007</v>
      </c>
      <c r="E24" s="30">
        <v>71.69</v>
      </c>
      <c r="F24" s="30">
        <v>86.42</v>
      </c>
      <c r="G24" s="30">
        <f t="shared" si="4"/>
        <v>15.537268999999995</v>
      </c>
      <c r="H24" s="31">
        <f t="shared" si="5"/>
        <v>0.21919681678179123</v>
      </c>
      <c r="J24" s="14"/>
      <c r="K24" s="14"/>
      <c r="L24" s="14"/>
      <c r="M24" s="15"/>
      <c r="N24" s="15"/>
    </row>
    <row r="25" spans="1:14" s="11" customFormat="1" ht="21" customHeight="1" thickBot="1" x14ac:dyDescent="0.4">
      <c r="A25" s="19" t="s">
        <v>31</v>
      </c>
      <c r="B25" s="20">
        <v>754.3081810000001</v>
      </c>
      <c r="C25" s="20">
        <v>15</v>
      </c>
      <c r="D25" s="20">
        <v>769.30818099999999</v>
      </c>
      <c r="E25" s="20">
        <v>761.84999999999991</v>
      </c>
      <c r="F25" s="20">
        <v>916.78999999999985</v>
      </c>
      <c r="G25" s="21">
        <f t="shared" si="4"/>
        <v>162.48181899999975</v>
      </c>
      <c r="H25" s="22">
        <f t="shared" si="5"/>
        <v>0.21540508653186638</v>
      </c>
      <c r="I25" s="32"/>
      <c r="J25" s="33"/>
      <c r="K25" s="33"/>
      <c r="L25" s="33"/>
      <c r="M25" s="15"/>
      <c r="N25" s="15"/>
    </row>
    <row r="26" spans="1:14" ht="19.5" customHeight="1" x14ac:dyDescent="0.3">
      <c r="A26" s="34" t="s">
        <v>32</v>
      </c>
      <c r="B26" s="12"/>
      <c r="C26" s="12"/>
      <c r="D26" s="12"/>
      <c r="E26" s="12"/>
      <c r="F26" s="12"/>
      <c r="G26" s="12"/>
      <c r="H26" s="13"/>
    </row>
    <row r="27" spans="1:14" ht="19.5" customHeight="1" x14ac:dyDescent="0.3">
      <c r="A27" s="11" t="s">
        <v>33</v>
      </c>
      <c r="B27" s="12">
        <v>280.08297099999999</v>
      </c>
      <c r="C27" s="12">
        <v>0</v>
      </c>
      <c r="D27" s="12">
        <v>280.08297099999999</v>
      </c>
      <c r="E27" s="12">
        <v>283.47000000000003</v>
      </c>
      <c r="F27" s="12">
        <v>341.71</v>
      </c>
      <c r="G27" s="12">
        <f t="shared" ref="G27:G31" si="6">F27-B27</f>
        <v>61.627028999999993</v>
      </c>
      <c r="H27" s="13">
        <f t="shared" ref="H27:H31" si="7">G27/B27</f>
        <v>0.22003133135859229</v>
      </c>
    </row>
    <row r="28" spans="1:14" ht="19.5" customHeight="1" x14ac:dyDescent="0.3">
      <c r="A28" s="11" t="s">
        <v>34</v>
      </c>
      <c r="B28" s="16">
        <v>199.210499</v>
      </c>
      <c r="C28" s="16">
        <v>0</v>
      </c>
      <c r="D28" s="16">
        <v>199.210499</v>
      </c>
      <c r="E28" s="16">
        <v>201.36</v>
      </c>
      <c r="F28" s="16">
        <v>240.04</v>
      </c>
      <c r="G28" s="16">
        <f t="shared" si="6"/>
        <v>40.829500999999993</v>
      </c>
      <c r="H28" s="13">
        <f t="shared" si="7"/>
        <v>0.20495657209312043</v>
      </c>
    </row>
    <row r="29" spans="1:14" ht="30" customHeight="1" x14ac:dyDescent="0.3">
      <c r="A29" s="26" t="s">
        <v>35</v>
      </c>
      <c r="B29" s="35">
        <v>113.067336</v>
      </c>
      <c r="C29" s="35">
        <v>0</v>
      </c>
      <c r="D29" s="35">
        <v>113.067336</v>
      </c>
      <c r="E29" s="35">
        <v>116.3</v>
      </c>
      <c r="F29" s="35">
        <v>137.03</v>
      </c>
      <c r="G29" s="35">
        <f t="shared" si="6"/>
        <v>23.962664000000004</v>
      </c>
      <c r="H29" s="28">
        <f t="shared" si="7"/>
        <v>0.21193268407774288</v>
      </c>
    </row>
    <row r="30" spans="1:14" ht="19.5" customHeight="1" x14ac:dyDescent="0.3">
      <c r="A30" s="11" t="s">
        <v>36</v>
      </c>
      <c r="B30" s="16">
        <v>401.36055199999998</v>
      </c>
      <c r="C30" s="16">
        <v>0</v>
      </c>
      <c r="D30" s="16">
        <v>401.36055199999998</v>
      </c>
      <c r="E30" s="16">
        <v>403.05</v>
      </c>
      <c r="F30" s="16">
        <v>476.14</v>
      </c>
      <c r="G30" s="16">
        <f t="shared" si="6"/>
        <v>74.779448000000002</v>
      </c>
      <c r="H30" s="13">
        <f t="shared" si="7"/>
        <v>0.1863148922517926</v>
      </c>
    </row>
    <row r="31" spans="1:14" ht="19.5" customHeight="1" thickBot="1" x14ac:dyDescent="0.35">
      <c r="A31" s="19" t="s">
        <v>37</v>
      </c>
      <c r="B31" s="20">
        <v>993.7213579999999</v>
      </c>
      <c r="C31" s="20">
        <v>0</v>
      </c>
      <c r="D31" s="20">
        <v>993.7213579999999</v>
      </c>
      <c r="E31" s="20">
        <v>1004.1800000000001</v>
      </c>
      <c r="F31" s="20">
        <v>1194.92</v>
      </c>
      <c r="G31" s="21">
        <f t="shared" si="6"/>
        <v>201.19864200000018</v>
      </c>
      <c r="H31" s="22">
        <f t="shared" si="7"/>
        <v>0.20246987787898607</v>
      </c>
    </row>
    <row r="32" spans="1:14" ht="19.5" customHeight="1" x14ac:dyDescent="0.3">
      <c r="A32" s="25" t="s">
        <v>38</v>
      </c>
      <c r="B32" s="12"/>
      <c r="C32" s="12"/>
      <c r="D32" s="12"/>
      <c r="E32" s="12"/>
      <c r="F32" s="12"/>
      <c r="G32" s="12"/>
      <c r="H32" s="13"/>
    </row>
    <row r="33" spans="1:13" ht="19.5" customHeight="1" x14ac:dyDescent="0.3">
      <c r="A33" s="11" t="s">
        <v>39</v>
      </c>
      <c r="B33" s="12">
        <v>279.10101100000003</v>
      </c>
      <c r="C33" s="12">
        <v>0</v>
      </c>
      <c r="D33" s="12">
        <v>279.10101100000003</v>
      </c>
      <c r="E33" s="12">
        <v>277.05</v>
      </c>
      <c r="F33" s="12">
        <v>294.05</v>
      </c>
      <c r="G33" s="12">
        <f t="shared" ref="G33:G39" si="8">F33-B33</f>
        <v>14.948988999999983</v>
      </c>
      <c r="H33" s="13">
        <f t="shared" ref="H33:H39" si="9">G33/B33</f>
        <v>5.356121407958634E-2</v>
      </c>
    </row>
    <row r="34" spans="1:13" ht="19.5" customHeight="1" x14ac:dyDescent="0.3">
      <c r="A34" s="11" t="s">
        <v>40</v>
      </c>
      <c r="B34" s="16">
        <v>260.37285700000001</v>
      </c>
      <c r="C34" s="16">
        <v>0</v>
      </c>
      <c r="D34" s="16">
        <v>260.37285700000001</v>
      </c>
      <c r="E34" s="16">
        <v>259.70999999999998</v>
      </c>
      <c r="F34" s="16">
        <v>284.14</v>
      </c>
      <c r="G34" s="16">
        <f t="shared" si="8"/>
        <v>23.767142999999976</v>
      </c>
      <c r="H34" s="13">
        <f t="shared" si="9"/>
        <v>9.1281185273471011E-2</v>
      </c>
    </row>
    <row r="35" spans="1:13" ht="19.5" customHeight="1" x14ac:dyDescent="0.3">
      <c r="A35" s="11" t="s">
        <v>41</v>
      </c>
      <c r="B35" s="16">
        <v>330.15436199999999</v>
      </c>
      <c r="C35" s="16">
        <v>0</v>
      </c>
      <c r="D35" s="16">
        <v>330.15436199999999</v>
      </c>
      <c r="E35" s="16">
        <v>329.78</v>
      </c>
      <c r="F35" s="16">
        <v>349.92</v>
      </c>
      <c r="G35" s="16">
        <f t="shared" si="8"/>
        <v>19.765638000000024</v>
      </c>
      <c r="H35" s="13">
        <f t="shared" si="9"/>
        <v>5.9867868715301191E-2</v>
      </c>
    </row>
    <row r="36" spans="1:13" ht="19.5" customHeight="1" x14ac:dyDescent="0.3">
      <c r="A36" s="11" t="s">
        <v>42</v>
      </c>
      <c r="B36" s="16">
        <v>244.08828800000001</v>
      </c>
      <c r="C36" s="16">
        <v>0</v>
      </c>
      <c r="D36" s="16">
        <v>244.08828800000001</v>
      </c>
      <c r="E36" s="16">
        <v>243.54</v>
      </c>
      <c r="F36" s="16">
        <v>259.47000000000003</v>
      </c>
      <c r="G36" s="16">
        <f t="shared" si="8"/>
        <v>15.381712000000022</v>
      </c>
      <c r="H36" s="13">
        <f t="shared" si="9"/>
        <v>6.301700145481795E-2</v>
      </c>
    </row>
    <row r="37" spans="1:13" ht="19.5" customHeight="1" x14ac:dyDescent="0.3">
      <c r="A37" s="11" t="s">
        <v>43</v>
      </c>
      <c r="B37" s="16">
        <v>304.390961</v>
      </c>
      <c r="C37" s="16">
        <v>0</v>
      </c>
      <c r="D37" s="16">
        <v>304.390961</v>
      </c>
      <c r="E37" s="16">
        <v>303.89999999999998</v>
      </c>
      <c r="F37" s="16">
        <v>316.58999999999997</v>
      </c>
      <c r="G37" s="16">
        <f t="shared" si="8"/>
        <v>12.199038999999971</v>
      </c>
      <c r="H37" s="13">
        <f t="shared" si="9"/>
        <v>4.0076876658633666E-2</v>
      </c>
    </row>
    <row r="38" spans="1:13" ht="19.5" customHeight="1" x14ac:dyDescent="0.3">
      <c r="A38" s="11" t="s">
        <v>44</v>
      </c>
      <c r="B38" s="17">
        <v>112.010999</v>
      </c>
      <c r="C38" s="17">
        <v>6</v>
      </c>
      <c r="D38" s="17">
        <v>118.010999</v>
      </c>
      <c r="E38" s="17">
        <v>166.5</v>
      </c>
      <c r="F38" s="17">
        <v>186.57</v>
      </c>
      <c r="G38" s="17">
        <f t="shared" si="8"/>
        <v>74.559000999999995</v>
      </c>
      <c r="H38" s="18">
        <f t="shared" si="9"/>
        <v>0.66563999665782814</v>
      </c>
    </row>
    <row r="39" spans="1:13" ht="19.5" customHeight="1" thickBot="1" x14ac:dyDescent="0.35">
      <c r="A39" s="19" t="s">
        <v>45</v>
      </c>
      <c r="B39" s="20">
        <v>1530.1184780000001</v>
      </c>
      <c r="C39" s="20">
        <v>6</v>
      </c>
      <c r="D39" s="20">
        <v>1536.1184780000001</v>
      </c>
      <c r="E39" s="20">
        <v>1580.48</v>
      </c>
      <c r="F39" s="20">
        <v>1690.74</v>
      </c>
      <c r="G39" s="21">
        <f t="shared" si="8"/>
        <v>160.62152199999991</v>
      </c>
      <c r="H39" s="22">
        <f t="shared" si="9"/>
        <v>0.10497325815576479</v>
      </c>
    </row>
    <row r="40" spans="1:13" ht="19.5" customHeight="1" x14ac:dyDescent="0.3">
      <c r="A40" s="25" t="s">
        <v>46</v>
      </c>
      <c r="B40" s="12"/>
      <c r="C40" s="12"/>
      <c r="D40" s="12"/>
      <c r="E40" s="12"/>
      <c r="F40" s="12"/>
      <c r="G40" s="12"/>
      <c r="H40" s="13"/>
    </row>
    <row r="41" spans="1:13" ht="19.5" customHeight="1" x14ac:dyDescent="0.3">
      <c r="A41" s="11" t="s">
        <v>47</v>
      </c>
      <c r="B41" s="12">
        <v>98.635388000000006</v>
      </c>
      <c r="C41" s="12">
        <v>4</v>
      </c>
      <c r="D41" s="12">
        <v>102.63538800000001</v>
      </c>
      <c r="E41" s="12">
        <v>99.41</v>
      </c>
      <c r="F41" s="12">
        <v>113.16</v>
      </c>
      <c r="G41" s="12">
        <f t="shared" ref="G41:G45" si="10">F41-B41</f>
        <v>14.524611999999991</v>
      </c>
      <c r="H41" s="13">
        <f t="shared" ref="H41:H45" si="11">G41/B41</f>
        <v>0.14725558741655673</v>
      </c>
    </row>
    <row r="42" spans="1:13" ht="19.5" customHeight="1" x14ac:dyDescent="0.3">
      <c r="A42" s="11" t="s">
        <v>48</v>
      </c>
      <c r="B42" s="16">
        <v>99.867278999999996</v>
      </c>
      <c r="C42" s="16">
        <v>5.5</v>
      </c>
      <c r="D42" s="16">
        <v>105.367279</v>
      </c>
      <c r="E42" s="16">
        <v>102.83</v>
      </c>
      <c r="F42" s="16">
        <v>117.08</v>
      </c>
      <c r="G42" s="16">
        <f t="shared" si="10"/>
        <v>17.212721000000002</v>
      </c>
      <c r="H42" s="13">
        <f t="shared" si="11"/>
        <v>0.1723559625570654</v>
      </c>
    </row>
    <row r="43" spans="1:13" ht="19.5" customHeight="1" x14ac:dyDescent="0.3">
      <c r="A43" s="11" t="s">
        <v>44</v>
      </c>
      <c r="B43" s="16">
        <v>26.644036</v>
      </c>
      <c r="C43" s="16">
        <v>0</v>
      </c>
      <c r="D43" s="16">
        <v>26.644036</v>
      </c>
      <c r="E43" s="16">
        <v>24.34</v>
      </c>
      <c r="F43" s="16">
        <v>27.94</v>
      </c>
      <c r="G43" s="16">
        <f t="shared" si="10"/>
        <v>1.2959640000000014</v>
      </c>
      <c r="H43" s="13">
        <f t="shared" si="11"/>
        <v>4.8639928275130744E-2</v>
      </c>
    </row>
    <row r="44" spans="1:13" ht="28" x14ac:dyDescent="0.3">
      <c r="A44" s="26" t="s">
        <v>49</v>
      </c>
      <c r="B44" s="30">
        <v>55.199119000000003</v>
      </c>
      <c r="C44" s="30">
        <v>0</v>
      </c>
      <c r="D44" s="30">
        <v>55.199119000000003</v>
      </c>
      <c r="E44" s="30">
        <v>55.48</v>
      </c>
      <c r="F44" s="30">
        <v>61.48</v>
      </c>
      <c r="G44" s="30">
        <f t="shared" si="10"/>
        <v>6.2808809999999937</v>
      </c>
      <c r="H44" s="31">
        <f t="shared" si="11"/>
        <v>0.11378589212628544</v>
      </c>
    </row>
    <row r="45" spans="1:13" ht="19.5" customHeight="1" thickBot="1" x14ac:dyDescent="0.35">
      <c r="A45" s="19" t="s">
        <v>50</v>
      </c>
      <c r="B45" s="20">
        <v>280.345822</v>
      </c>
      <c r="C45" s="20">
        <v>9.5</v>
      </c>
      <c r="D45" s="20">
        <v>289.845822</v>
      </c>
      <c r="E45" s="20">
        <v>282.06</v>
      </c>
      <c r="F45" s="20">
        <v>319.66000000000003</v>
      </c>
      <c r="G45" s="21">
        <f t="shared" si="10"/>
        <v>39.314178000000027</v>
      </c>
      <c r="H45" s="22">
        <f t="shared" si="11"/>
        <v>0.14023457784935359</v>
      </c>
    </row>
    <row r="46" spans="1:13" ht="19.5" customHeight="1" x14ac:dyDescent="0.3">
      <c r="A46" s="34" t="s">
        <v>51</v>
      </c>
      <c r="B46" s="12"/>
      <c r="C46" s="12"/>
      <c r="D46" s="12"/>
      <c r="E46" s="12"/>
      <c r="F46" s="12"/>
      <c r="G46" s="12"/>
      <c r="H46" s="13"/>
    </row>
    <row r="47" spans="1:13" ht="19.5" customHeight="1" x14ac:dyDescent="0.3">
      <c r="A47" s="11" t="s">
        <v>52</v>
      </c>
      <c r="B47" s="12">
        <v>254.13355899999999</v>
      </c>
      <c r="C47" s="12">
        <v>2.75</v>
      </c>
      <c r="D47" s="12">
        <v>256.88355899999999</v>
      </c>
      <c r="E47" s="12">
        <v>254.869</v>
      </c>
      <c r="F47" s="12">
        <v>329.87</v>
      </c>
      <c r="G47" s="12">
        <f>F47-B47</f>
        <v>75.736441000000013</v>
      </c>
      <c r="H47" s="13">
        <f>G47/B47</f>
        <v>0.29801825976080559</v>
      </c>
    </row>
    <row r="48" spans="1:13" ht="14.5" x14ac:dyDescent="0.3">
      <c r="A48" s="36" t="s">
        <v>53</v>
      </c>
      <c r="B48" s="37" t="s">
        <v>54</v>
      </c>
      <c r="C48" s="37" t="s">
        <v>55</v>
      </c>
      <c r="D48" s="37" t="s">
        <v>56</v>
      </c>
      <c r="E48" s="37" t="s">
        <v>54</v>
      </c>
      <c r="F48" s="37" t="s">
        <v>57</v>
      </c>
      <c r="G48" s="37" t="s">
        <v>94</v>
      </c>
      <c r="H48" s="38" t="s">
        <v>95</v>
      </c>
      <c r="M48" s="59"/>
    </row>
    <row r="49" spans="1:8" ht="19.5" customHeight="1" x14ac:dyDescent="0.3">
      <c r="A49" s="11" t="s">
        <v>58</v>
      </c>
      <c r="B49" s="16">
        <v>98.179810000000003</v>
      </c>
      <c r="C49" s="16">
        <v>0.79976899999999995</v>
      </c>
      <c r="D49" s="16">
        <v>98.979579000000001</v>
      </c>
      <c r="E49" s="16">
        <v>110</v>
      </c>
      <c r="F49" s="16">
        <v>335</v>
      </c>
      <c r="G49" s="16">
        <f t="shared" ref="G49:G52" si="12">F49-B49</f>
        <v>236.82019</v>
      </c>
      <c r="H49" s="13">
        <f>G49/B49</f>
        <v>2.4121068272590871</v>
      </c>
    </row>
    <row r="50" spans="1:8" ht="19.5" customHeight="1" x14ac:dyDescent="0.3">
      <c r="A50" s="11" t="s">
        <v>59</v>
      </c>
      <c r="B50" s="16">
        <v>0</v>
      </c>
      <c r="C50" s="16">
        <v>0</v>
      </c>
      <c r="D50" s="12">
        <v>0</v>
      </c>
      <c r="E50" s="16">
        <v>0</v>
      </c>
      <c r="F50" s="16">
        <v>150</v>
      </c>
      <c r="G50" s="16">
        <f t="shared" si="12"/>
        <v>150</v>
      </c>
      <c r="H50" s="13" t="s">
        <v>60</v>
      </c>
    </row>
    <row r="51" spans="1:8" ht="19.5" customHeight="1" x14ac:dyDescent="0.3">
      <c r="A51" s="26" t="s">
        <v>61</v>
      </c>
      <c r="B51" s="30">
        <v>0</v>
      </c>
      <c r="C51" s="30">
        <v>0</v>
      </c>
      <c r="D51" s="12">
        <v>0</v>
      </c>
      <c r="E51" s="30">
        <v>0</v>
      </c>
      <c r="F51" s="30">
        <v>50</v>
      </c>
      <c r="G51" s="30">
        <f t="shared" si="12"/>
        <v>50</v>
      </c>
      <c r="H51" s="31" t="s">
        <v>60</v>
      </c>
    </row>
    <row r="52" spans="1:8" ht="19.5" customHeight="1" thickBot="1" x14ac:dyDescent="0.35">
      <c r="A52" s="19" t="s">
        <v>62</v>
      </c>
      <c r="B52" s="20">
        <v>352.31336899999997</v>
      </c>
      <c r="C52" s="20">
        <v>3.549769</v>
      </c>
      <c r="D52" s="20">
        <v>355.86313799999999</v>
      </c>
      <c r="E52" s="20">
        <v>364.86900000000003</v>
      </c>
      <c r="F52" s="20">
        <v>864.87</v>
      </c>
      <c r="G52" s="21">
        <f t="shared" si="12"/>
        <v>512.55663100000004</v>
      </c>
      <c r="H52" s="22">
        <f t="shared" ref="H52:H53" si="13">G52/B52</f>
        <v>1.4548316246267683</v>
      </c>
    </row>
    <row r="53" spans="1:8" ht="30" customHeight="1" thickBot="1" x14ac:dyDescent="0.35">
      <c r="A53" s="39" t="s">
        <v>63</v>
      </c>
      <c r="B53" s="40">
        <v>51.038935000000002</v>
      </c>
      <c r="C53" s="40">
        <v>0</v>
      </c>
      <c r="D53" s="40">
        <v>51.038935000000002</v>
      </c>
      <c r="E53" s="40">
        <v>51.32</v>
      </c>
      <c r="F53" s="40">
        <v>75.319999999999993</v>
      </c>
      <c r="G53" s="41">
        <f>F53-B53</f>
        <v>24.281064999999991</v>
      </c>
      <c r="H53" s="42">
        <f t="shared" si="13"/>
        <v>0.47573612184501873</v>
      </c>
    </row>
    <row r="54" spans="1:8" ht="19.5" customHeight="1" x14ac:dyDescent="0.3">
      <c r="A54" s="43" t="s">
        <v>64</v>
      </c>
      <c r="B54" s="44"/>
      <c r="C54" s="44"/>
      <c r="D54" s="44"/>
      <c r="E54" s="44"/>
      <c r="F54" s="44"/>
      <c r="G54" s="44"/>
      <c r="H54" s="45"/>
    </row>
    <row r="55" spans="1:8" ht="19.5" customHeight="1" x14ac:dyDescent="0.3">
      <c r="A55" s="11" t="s">
        <v>65</v>
      </c>
      <c r="B55" s="12">
        <v>480.58782000000002</v>
      </c>
      <c r="C55" s="12">
        <v>0</v>
      </c>
      <c r="D55" s="12">
        <v>480.58782000000002</v>
      </c>
      <c r="E55" s="12">
        <v>483.35</v>
      </c>
      <c r="F55" s="12">
        <v>506.28999999999996</v>
      </c>
      <c r="G55" s="12">
        <f>F55-B55</f>
        <v>25.702179999999942</v>
      </c>
      <c r="H55" s="13">
        <f>G55/B55</f>
        <v>5.3480714513322335E-2</v>
      </c>
    </row>
    <row r="56" spans="1:8" ht="19.5" customHeight="1" x14ac:dyDescent="0.3">
      <c r="A56" s="46" t="s">
        <v>66</v>
      </c>
      <c r="B56" s="47" t="s">
        <v>67</v>
      </c>
      <c r="C56" s="47" t="s">
        <v>68</v>
      </c>
      <c r="D56" s="47" t="s">
        <v>67</v>
      </c>
      <c r="E56" s="47" t="s">
        <v>67</v>
      </c>
      <c r="F56" s="47" t="s">
        <v>69</v>
      </c>
      <c r="G56" s="48" t="s">
        <v>70</v>
      </c>
      <c r="H56" s="49" t="s">
        <v>71</v>
      </c>
    </row>
    <row r="57" spans="1:8" ht="19.5" customHeight="1" thickBot="1" x14ac:dyDescent="0.35">
      <c r="A57" s="19" t="s">
        <v>72</v>
      </c>
      <c r="B57" s="20">
        <v>480.58782000000002</v>
      </c>
      <c r="C57" s="20">
        <v>0</v>
      </c>
      <c r="D57" s="20">
        <v>480.58782000000002</v>
      </c>
      <c r="E57" s="20">
        <v>483.35</v>
      </c>
      <c r="F57" s="20">
        <v>506.28999999999996</v>
      </c>
      <c r="G57" s="21">
        <f>F57-B57</f>
        <v>25.702179999999942</v>
      </c>
      <c r="H57" s="22">
        <f>G57/B57</f>
        <v>5.3480714513322335E-2</v>
      </c>
    </row>
    <row r="58" spans="1:8" ht="19.5" customHeight="1" x14ac:dyDescent="0.3">
      <c r="A58" s="34" t="s">
        <v>73</v>
      </c>
      <c r="B58" s="12"/>
      <c r="C58" s="12"/>
      <c r="D58" s="12"/>
      <c r="E58" s="12"/>
      <c r="F58" s="12"/>
      <c r="G58" s="12"/>
      <c r="H58" s="13"/>
    </row>
    <row r="59" spans="1:8" ht="30" customHeight="1" x14ac:dyDescent="0.3">
      <c r="A59" s="26" t="s">
        <v>74</v>
      </c>
      <c r="B59" s="35">
        <v>190.31672900000001</v>
      </c>
      <c r="C59" s="35">
        <v>1.25</v>
      </c>
      <c r="D59" s="35">
        <v>191.56672900000001</v>
      </c>
      <c r="E59" s="35">
        <v>200</v>
      </c>
      <c r="F59" s="35">
        <v>239.64</v>
      </c>
      <c r="G59" s="35">
        <f t="shared" ref="G59:G63" si="14">F59-B59</f>
        <v>49.323270999999977</v>
      </c>
      <c r="H59" s="28">
        <f t="shared" ref="H59:H63" si="15">G59/B59</f>
        <v>0.25916413790403037</v>
      </c>
    </row>
    <row r="60" spans="1:8" ht="19.5" customHeight="1" x14ac:dyDescent="0.3">
      <c r="A60" s="11" t="s">
        <v>75</v>
      </c>
      <c r="B60" s="16">
        <v>162.65020099999998</v>
      </c>
      <c r="C60" s="16">
        <v>0.70023100000000005</v>
      </c>
      <c r="D60" s="16">
        <v>163.35043199999998</v>
      </c>
      <c r="E60" s="16">
        <v>184.88</v>
      </c>
      <c r="F60" s="16">
        <v>265.26</v>
      </c>
      <c r="G60" s="16">
        <f t="shared" si="14"/>
        <v>102.60979900000001</v>
      </c>
      <c r="H60" s="13">
        <f t="shared" si="15"/>
        <v>0.63086180262390223</v>
      </c>
    </row>
    <row r="61" spans="1:8" ht="19.5" customHeight="1" thickBot="1" x14ac:dyDescent="0.35">
      <c r="A61" s="19" t="s">
        <v>76</v>
      </c>
      <c r="B61" s="20">
        <v>352.96692999999999</v>
      </c>
      <c r="C61" s="20">
        <v>1.950231</v>
      </c>
      <c r="D61" s="20">
        <v>354.91716099999996</v>
      </c>
      <c r="E61" s="20">
        <v>384.88</v>
      </c>
      <c r="F61" s="20">
        <v>504.9</v>
      </c>
      <c r="G61" s="21">
        <f t="shared" si="14"/>
        <v>151.93306999999999</v>
      </c>
      <c r="H61" s="22">
        <f t="shared" si="15"/>
        <v>0.43044562276698273</v>
      </c>
    </row>
    <row r="62" spans="1:8" ht="19.5" customHeight="1" thickBot="1" x14ac:dyDescent="0.35">
      <c r="A62" s="50" t="s">
        <v>77</v>
      </c>
      <c r="B62" s="51">
        <v>1.6</v>
      </c>
      <c r="C62" s="51">
        <v>0</v>
      </c>
      <c r="D62" s="44">
        <v>1.6</v>
      </c>
      <c r="E62" s="51">
        <v>1.6</v>
      </c>
      <c r="F62" s="51">
        <v>1.65</v>
      </c>
      <c r="G62" s="52">
        <f t="shared" si="14"/>
        <v>4.9999999999999822E-2</v>
      </c>
      <c r="H62" s="53">
        <f t="shared" si="15"/>
        <v>3.1249999999999889E-2</v>
      </c>
    </row>
    <row r="63" spans="1:8" ht="19.5" customHeight="1" thickBot="1" x14ac:dyDescent="0.35">
      <c r="A63" s="50" t="s">
        <v>78</v>
      </c>
      <c r="B63" s="51">
        <v>6602.7023070000005</v>
      </c>
      <c r="C63" s="51">
        <v>70</v>
      </c>
      <c r="D63" s="51">
        <v>6672.7023069999996</v>
      </c>
      <c r="E63" s="51">
        <v>6738.2190000000001</v>
      </c>
      <c r="F63" s="51">
        <v>8139.7099999999982</v>
      </c>
      <c r="G63" s="52">
        <f t="shared" si="14"/>
        <v>1537.0076929999977</v>
      </c>
      <c r="H63" s="53">
        <f t="shared" si="15"/>
        <v>0.23278464203520202</v>
      </c>
    </row>
    <row r="64" spans="1:8" ht="19.5" customHeight="1" x14ac:dyDescent="0.3">
      <c r="A64" s="34" t="s">
        <v>79</v>
      </c>
      <c r="B64" s="12"/>
      <c r="C64" s="12"/>
      <c r="D64" s="12"/>
      <c r="E64" s="12"/>
      <c r="F64" s="12"/>
      <c r="G64" s="12"/>
      <c r="H64" s="13"/>
    </row>
    <row r="65" spans="1:8" ht="19.5" customHeight="1" x14ac:dyDescent="0.3">
      <c r="A65" s="11" t="s">
        <v>80</v>
      </c>
      <c r="B65" s="12">
        <v>405.48255599999999</v>
      </c>
      <c r="C65" s="12">
        <v>0.66239800000000004</v>
      </c>
      <c r="D65" s="12">
        <v>406.14495399999998</v>
      </c>
      <c r="E65" s="12">
        <v>420.64</v>
      </c>
      <c r="F65" s="12">
        <v>466.63</v>
      </c>
      <c r="G65" s="12">
        <f t="shared" ref="G65:G74" si="16">F65-B65</f>
        <v>61.147444000000007</v>
      </c>
      <c r="H65" s="13">
        <f t="shared" ref="H65:H74" si="17">G65/B65</f>
        <v>0.15080166358623825</v>
      </c>
    </row>
    <row r="66" spans="1:8" ht="19.5" customHeight="1" x14ac:dyDescent="0.3">
      <c r="A66" s="11" t="s">
        <v>81</v>
      </c>
      <c r="B66" s="16">
        <v>210.771717</v>
      </c>
      <c r="C66" s="16">
        <v>0.79654199999999997</v>
      </c>
      <c r="D66" s="12">
        <v>211.56825899999998</v>
      </c>
      <c r="E66" s="16">
        <v>215.36</v>
      </c>
      <c r="F66" s="16">
        <v>307.88</v>
      </c>
      <c r="G66" s="16">
        <f t="shared" si="16"/>
        <v>97.108283</v>
      </c>
      <c r="H66" s="13">
        <f t="shared" si="17"/>
        <v>0.46072729482959995</v>
      </c>
    </row>
    <row r="67" spans="1:8" ht="30" customHeight="1" x14ac:dyDescent="0.3">
      <c r="A67" s="26" t="s">
        <v>82</v>
      </c>
      <c r="B67" s="35">
        <v>198.61666700000001</v>
      </c>
      <c r="C67" s="35">
        <v>2.1633049999999998</v>
      </c>
      <c r="D67" s="12">
        <v>200.77997200000001</v>
      </c>
      <c r="E67" s="35">
        <v>204.16</v>
      </c>
      <c r="F67" s="35">
        <v>229.66</v>
      </c>
      <c r="G67" s="35">
        <f t="shared" si="16"/>
        <v>31.04333299999999</v>
      </c>
      <c r="H67" s="28">
        <f t="shared" si="17"/>
        <v>0.15629772399715069</v>
      </c>
    </row>
    <row r="68" spans="1:8" ht="19.5" customHeight="1" thickBot="1" x14ac:dyDescent="0.35">
      <c r="A68" s="11" t="s">
        <v>83</v>
      </c>
      <c r="B68" s="16">
        <v>269.36610100000001</v>
      </c>
      <c r="C68" s="16">
        <v>1.3777550000000001</v>
      </c>
      <c r="D68" s="12">
        <v>270.74385599999999</v>
      </c>
      <c r="E68" s="16">
        <v>270.10000000000002</v>
      </c>
      <c r="F68" s="16">
        <v>283.10000000000002</v>
      </c>
      <c r="G68" s="16">
        <f t="shared" si="16"/>
        <v>13.733899000000008</v>
      </c>
      <c r="H68" s="13">
        <f t="shared" si="17"/>
        <v>5.0985996192594432E-2</v>
      </c>
    </row>
    <row r="69" spans="1:8" ht="19.5" customHeight="1" thickBot="1" x14ac:dyDescent="0.35">
      <c r="A69" s="50" t="s">
        <v>84</v>
      </c>
      <c r="B69" s="51">
        <v>1084.2370410000001</v>
      </c>
      <c r="C69" s="51">
        <v>5</v>
      </c>
      <c r="D69" s="51">
        <v>1089.2370410000001</v>
      </c>
      <c r="E69" s="51">
        <v>1110.26</v>
      </c>
      <c r="F69" s="51">
        <v>1287.27</v>
      </c>
      <c r="G69" s="52">
        <f t="shared" si="16"/>
        <v>203.03295899999989</v>
      </c>
      <c r="H69" s="53">
        <f t="shared" si="17"/>
        <v>0.18725882931719529</v>
      </c>
    </row>
    <row r="70" spans="1:8" ht="30" customHeight="1" thickBot="1" x14ac:dyDescent="0.35">
      <c r="A70" s="39" t="s">
        <v>85</v>
      </c>
      <c r="B70" s="40">
        <v>154.836321</v>
      </c>
      <c r="C70" s="40">
        <v>0</v>
      </c>
      <c r="D70" s="40">
        <v>154.836321</v>
      </c>
      <c r="E70" s="40">
        <v>241</v>
      </c>
      <c r="F70" s="40">
        <v>249</v>
      </c>
      <c r="G70" s="41">
        <f t="shared" si="16"/>
        <v>94.163679000000002</v>
      </c>
      <c r="H70" s="42">
        <f t="shared" si="17"/>
        <v>0.60814980872608049</v>
      </c>
    </row>
    <row r="71" spans="1:8" ht="19.5" customHeight="1" thickBot="1" x14ac:dyDescent="0.35">
      <c r="A71" s="19" t="s">
        <v>86</v>
      </c>
      <c r="B71" s="54">
        <v>347.58299799999998</v>
      </c>
      <c r="C71" s="54">
        <v>1</v>
      </c>
      <c r="D71" s="54">
        <v>348.58299799999998</v>
      </c>
      <c r="E71" s="54">
        <v>374.93</v>
      </c>
      <c r="F71" s="54">
        <v>468.3</v>
      </c>
      <c r="G71" s="55">
        <f t="shared" si="16"/>
        <v>120.71700200000004</v>
      </c>
      <c r="H71" s="56">
        <f t="shared" si="17"/>
        <v>0.34730410490331304</v>
      </c>
    </row>
    <row r="72" spans="1:8" ht="19.5" customHeight="1" thickBot="1" x14ac:dyDescent="0.35">
      <c r="A72" s="19" t="s">
        <v>87</v>
      </c>
      <c r="B72" s="54">
        <v>16.304351</v>
      </c>
      <c r="C72" s="54">
        <v>0</v>
      </c>
      <c r="D72" s="54">
        <v>16.304351</v>
      </c>
      <c r="E72" s="54">
        <v>17.850000000000001</v>
      </c>
      <c r="F72" s="54">
        <v>20.420000000000002</v>
      </c>
      <c r="G72" s="55">
        <f t="shared" si="16"/>
        <v>4.1156490000000012</v>
      </c>
      <c r="H72" s="56">
        <f t="shared" si="17"/>
        <v>0.25242642286098976</v>
      </c>
    </row>
    <row r="73" spans="1:8" ht="19.5" customHeight="1" thickBot="1" x14ac:dyDescent="0.35">
      <c r="A73" s="19" t="s">
        <v>88</v>
      </c>
      <c r="B73" s="54">
        <v>4.4256180000000001</v>
      </c>
      <c r="C73" s="54">
        <v>0</v>
      </c>
      <c r="D73" s="44">
        <v>4.4256180000000001</v>
      </c>
      <c r="E73" s="54">
        <v>4.5</v>
      </c>
      <c r="F73" s="54">
        <v>4.5999999999999996</v>
      </c>
      <c r="G73" s="55">
        <f t="shared" si="16"/>
        <v>0.17438199999999959</v>
      </c>
      <c r="H73" s="56">
        <f t="shared" si="17"/>
        <v>3.9402858538626601E-2</v>
      </c>
    </row>
    <row r="74" spans="1:8" ht="19.5" customHeight="1" thickBot="1" x14ac:dyDescent="0.35">
      <c r="A74" s="50" t="s">
        <v>89</v>
      </c>
      <c r="B74" s="51">
        <v>8210.0806360000006</v>
      </c>
      <c r="C74" s="51">
        <v>76</v>
      </c>
      <c r="D74" s="51">
        <v>8286.0806360000006</v>
      </c>
      <c r="E74" s="51">
        <v>8486.759</v>
      </c>
      <c r="F74" s="51">
        <v>10169.299999999997</v>
      </c>
      <c r="G74" s="51">
        <f t="shared" si="16"/>
        <v>1959.2193639999969</v>
      </c>
      <c r="H74" s="53">
        <f t="shared" si="17"/>
        <v>0.23863582476999154</v>
      </c>
    </row>
    <row r="75" spans="1:8" ht="30" customHeight="1" x14ac:dyDescent="0.3">
      <c r="A75" s="60" t="s">
        <v>90</v>
      </c>
      <c r="B75" s="60"/>
      <c r="C75" s="60"/>
      <c r="D75" s="60"/>
      <c r="E75" s="60"/>
      <c r="F75" s="60"/>
      <c r="G75" s="60"/>
      <c r="H75" s="60"/>
    </row>
    <row r="76" spans="1:8" ht="30" customHeight="1" x14ac:dyDescent="0.3">
      <c r="A76" s="61" t="s">
        <v>91</v>
      </c>
      <c r="B76" s="61"/>
      <c r="C76" s="61"/>
      <c r="D76" s="61"/>
      <c r="E76" s="61"/>
      <c r="F76" s="61"/>
      <c r="G76" s="61"/>
      <c r="H76" s="61"/>
    </row>
    <row r="77" spans="1:8" ht="19.5" customHeight="1" x14ac:dyDescent="0.3">
      <c r="A77" s="61" t="s">
        <v>92</v>
      </c>
      <c r="B77" s="61"/>
      <c r="C77" s="61"/>
      <c r="D77" s="61"/>
      <c r="E77" s="61"/>
      <c r="F77" s="61"/>
      <c r="G77" s="61"/>
      <c r="H77" s="61"/>
    </row>
    <row r="78" spans="1:8" ht="19.5" customHeight="1" x14ac:dyDescent="0.3">
      <c r="A78" s="62" t="s">
        <v>93</v>
      </c>
      <c r="B78" s="62"/>
      <c r="C78" s="62"/>
      <c r="D78" s="62"/>
      <c r="E78" s="62"/>
      <c r="F78" s="62"/>
      <c r="G78" s="62"/>
      <c r="H78" s="62"/>
    </row>
  </sheetData>
  <mergeCells count="12">
    <mergeCell ref="A75:H75"/>
    <mergeCell ref="A76:H76"/>
    <mergeCell ref="A77:H77"/>
    <mergeCell ref="A78:H78"/>
    <mergeCell ref="A1:H1"/>
    <mergeCell ref="A2:H2"/>
    <mergeCell ref="B3:B4"/>
    <mergeCell ref="C3:C4"/>
    <mergeCell ref="D3:D4"/>
    <mergeCell ref="E3:E4"/>
    <mergeCell ref="F3:F4"/>
    <mergeCell ref="G3: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FY22 Funding by Program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Brosnahan, John C.</dc:creator>
  <cp:lastModifiedBy>Oxenrider, Clinton J.</cp:lastModifiedBy>
  <dcterms:created xsi:type="dcterms:W3CDTF">2021-04-20T12:03:35Z</dcterms:created>
  <dcterms:modified xsi:type="dcterms:W3CDTF">2021-05-25T18:41:33Z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