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8CDE394-1EC1-495C-A596-09D5A29CFFBA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NSF Centers Funding" sheetId="1" r:id="rId1"/>
  </sheets>
  <definedNames>
    <definedName name="_xlnm.Print_Area" localSheetId="0">'NSF Centers Funding'!$A$1:$H$16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E15" i="1"/>
  <c r="D15" i="1"/>
  <c r="H15" i="1" s="1"/>
  <c r="G14" i="1"/>
  <c r="H14" i="1" s="1"/>
  <c r="H13" i="1"/>
  <c r="G13" i="1"/>
  <c r="H12" i="1"/>
  <c r="G12" i="1"/>
  <c r="H11" i="1"/>
  <c r="G11" i="1"/>
  <c r="G10" i="1"/>
  <c r="H10" i="1" s="1"/>
  <c r="H9" i="1"/>
  <c r="G9" i="1"/>
  <c r="G8" i="1"/>
  <c r="H8" i="1" s="1"/>
  <c r="H7" i="1"/>
  <c r="G7" i="1"/>
  <c r="G6" i="1"/>
  <c r="H6" i="1" s="1"/>
  <c r="H5" i="1"/>
  <c r="G5" i="1"/>
</calcChain>
</file>

<file path=xl/sharedStrings.xml><?xml version="1.0" encoding="utf-8"?>
<sst xmlns="http://schemas.openxmlformats.org/spreadsheetml/2006/main" count="22" uniqueCount="22">
  <si>
    <t>(Dollars in Millions)</t>
  </si>
  <si>
    <t>Science &amp; Technology Centers</t>
  </si>
  <si>
    <t>Amount</t>
  </si>
  <si>
    <t>Percent</t>
  </si>
  <si>
    <t>Engineering Research Centers</t>
  </si>
  <si>
    <t>Materials Centers</t>
  </si>
  <si>
    <t>Total</t>
  </si>
  <si>
    <t>Program Initiation</t>
  </si>
  <si>
    <t>Biology Integration Institutes</t>
  </si>
  <si>
    <t>AI Research Institutes</t>
  </si>
  <si>
    <t>Centers for Analysis &amp; Synthesis</t>
  </si>
  <si>
    <t>Centers for Chemical Innovation</t>
  </si>
  <si>
    <t>Spectrum Innovation Initiative Ctr</t>
  </si>
  <si>
    <t>FY 2021 Actual</t>
  </si>
  <si>
    <t>Number of Centers in FY 2021</t>
  </si>
  <si>
    <t>FY 2023 Request</t>
  </si>
  <si>
    <t>Change over
FY 2021 Actual</t>
  </si>
  <si>
    <t>Regional Innovation Engines</t>
  </si>
  <si>
    <t>FY 2022 (TBD)</t>
  </si>
  <si>
    <r>
      <t>Quantum Leap Challenge Insts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</si>
  <si>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Since FY 2020, funding for the Quantum Leap Challenge Institutes has been a vital part of NSF's overall $50+ million investment in multidisciplinary centers for quantum research and education.  Also see the Engineering Research Center narrative below and the MPS narrative for additional information on quantum center activities.</t>
    </r>
  </si>
  <si>
    <t>NSF Centers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</si>
</sst>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 \-#,##0.00;&quot;-&quot;??"/>
    <numFmt numFmtId="165" formatCode="&quot;$&quot;#,##0.00;\ \-&quot;$&quot;#,##0.00;&quot;-&quot;??"/>
    <numFmt numFmtId="166" formatCode="0.0%;\-0.0%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  <font>
      <sz val="9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vertical="top"/>
    </xf>
    <xf numFmtId="165" fontId="5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64" fontId="4" fillId="0" borderId="0" xfId="0" applyNumberFormat="1" applyFont="1" applyFill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6" fontId="3" fillId="0" borderId="2" xfId="1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vertical="top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tabSelected="1" zoomScaleNormal="100" workbookViewId="0">
      <selection sqref="A1:H1"/>
    </sheetView>
  </sheetViews>
  <sheetFormatPr defaultColWidth="9.1796875" defaultRowHeight="12.5" x14ac:dyDescent="0.25"/>
  <cols>
    <col min="1" max="1" width="27.1796875" style="1" customWidth="1"/>
    <col min="2" max="2" width="8.1796875" style="2" customWidth="1"/>
    <col min="3" max="3" width="9.453125" style="1" customWidth="1"/>
    <col min="4" max="8" width="8.1796875" style="1" customWidth="1"/>
    <col min="9" max="16384" width="9.1796875" style="1"/>
  </cols>
  <sheetData>
    <row r="1" spans="1:9" s="3" customFormat="1" ht="15" customHeight="1" x14ac:dyDescent="0.45">
      <c r="A1" s="25" t="s">
        <v>21</v>
      </c>
      <c r="B1" s="25"/>
      <c r="C1" s="25"/>
      <c r="D1" s="25"/>
      <c r="E1" s="25"/>
      <c r="F1" s="25"/>
      <c r="G1" s="25"/>
      <c r="H1" s="25"/>
    </row>
    <row r="2" spans="1:9" s="3" customFormat="1" ht="14.25" customHeight="1" thickBot="1" x14ac:dyDescent="0.5">
      <c r="A2" s="26" t="s">
        <v>0</v>
      </c>
      <c r="B2" s="26"/>
      <c r="C2" s="26"/>
      <c r="D2" s="26"/>
      <c r="E2" s="26"/>
      <c r="F2" s="26"/>
      <c r="G2" s="26"/>
      <c r="H2" s="26"/>
    </row>
    <row r="3" spans="1:9" s="3" customFormat="1" ht="28" customHeight="1" x14ac:dyDescent="0.45">
      <c r="A3" s="4"/>
      <c r="B3" s="27" t="s">
        <v>7</v>
      </c>
      <c r="C3" s="32" t="s">
        <v>14</v>
      </c>
      <c r="D3" s="27" t="s">
        <v>13</v>
      </c>
      <c r="E3" s="29" t="s">
        <v>18</v>
      </c>
      <c r="F3" s="29" t="s">
        <v>15</v>
      </c>
      <c r="G3" s="31" t="s">
        <v>16</v>
      </c>
      <c r="H3" s="31"/>
    </row>
    <row r="4" spans="1:9" s="3" customFormat="1" ht="14.15" customHeight="1" x14ac:dyDescent="0.45">
      <c r="A4" s="5"/>
      <c r="B4" s="28"/>
      <c r="C4" s="33"/>
      <c r="D4" s="28"/>
      <c r="E4" s="30"/>
      <c r="F4" s="30"/>
      <c r="G4" s="6" t="s">
        <v>2</v>
      </c>
      <c r="H4" s="6" t="s">
        <v>3</v>
      </c>
    </row>
    <row r="5" spans="1:9" s="13" customFormat="1" ht="15" customHeight="1" x14ac:dyDescent="0.3">
      <c r="A5" s="17" t="s">
        <v>9</v>
      </c>
      <c r="B5" s="7">
        <v>2020</v>
      </c>
      <c r="C5" s="7">
        <v>14</v>
      </c>
      <c r="D5" s="8">
        <v>62.7</v>
      </c>
      <c r="E5" s="9">
        <v>0</v>
      </c>
      <c r="F5" s="9">
        <v>70.31</v>
      </c>
      <c r="G5" s="9">
        <f>F5-D5</f>
        <v>7.6099999999999994</v>
      </c>
      <c r="H5" s="11">
        <f>IF(D5=0,"N/A  ",G5/D5)</f>
        <v>0.12137161084529505</v>
      </c>
    </row>
    <row r="6" spans="1:9" s="13" customFormat="1" ht="15" customHeight="1" x14ac:dyDescent="0.3">
      <c r="A6" s="17" t="s">
        <v>8</v>
      </c>
      <c r="B6" s="7">
        <v>2020</v>
      </c>
      <c r="C6" s="7">
        <v>10</v>
      </c>
      <c r="D6" s="12">
        <v>19.95</v>
      </c>
      <c r="E6" s="10">
        <v>0</v>
      </c>
      <c r="F6" s="20">
        <v>49.5</v>
      </c>
      <c r="G6" s="10">
        <f t="shared" ref="G6:G14" si="0">F6-D6</f>
        <v>29.55</v>
      </c>
      <c r="H6" s="11">
        <f t="shared" ref="H6:H14" si="1">IF(D6=0,"N/A  ",G6/D6)</f>
        <v>1.4812030075187972</v>
      </c>
    </row>
    <row r="7" spans="1:9" s="13" customFormat="1" ht="15" customHeight="1" x14ac:dyDescent="0.3">
      <c r="A7" s="18" t="s">
        <v>10</v>
      </c>
      <c r="B7" s="13">
        <v>1995</v>
      </c>
      <c r="C7" s="13">
        <v>2</v>
      </c>
      <c r="D7" s="14">
        <v>0</v>
      </c>
      <c r="E7" s="10">
        <v>0</v>
      </c>
      <c r="F7" s="10">
        <v>5</v>
      </c>
      <c r="G7" s="10">
        <f t="shared" si="0"/>
        <v>5</v>
      </c>
      <c r="H7" s="11" t="str">
        <f t="shared" si="1"/>
        <v xml:space="preserve">N/A  </v>
      </c>
    </row>
    <row r="8" spans="1:9" s="13" customFormat="1" ht="15" customHeight="1" x14ac:dyDescent="0.3">
      <c r="A8" s="18" t="s">
        <v>11</v>
      </c>
      <c r="B8" s="13">
        <v>1998</v>
      </c>
      <c r="C8" s="13">
        <v>8</v>
      </c>
      <c r="D8" s="14">
        <v>27.64</v>
      </c>
      <c r="E8" s="10">
        <v>0</v>
      </c>
      <c r="F8" s="10">
        <v>27.7</v>
      </c>
      <c r="G8" s="10">
        <f t="shared" si="0"/>
        <v>5.9999999999998721E-2</v>
      </c>
      <c r="H8" s="11">
        <f t="shared" si="1"/>
        <v>2.1707670043414878E-3</v>
      </c>
    </row>
    <row r="9" spans="1:9" s="13" customFormat="1" ht="15" customHeight="1" x14ac:dyDescent="0.3">
      <c r="A9" s="13" t="s">
        <v>4</v>
      </c>
      <c r="B9" s="13">
        <v>1985</v>
      </c>
      <c r="C9" s="13">
        <v>14</v>
      </c>
      <c r="D9" s="14">
        <v>56.26</v>
      </c>
      <c r="E9" s="10">
        <v>0</v>
      </c>
      <c r="F9" s="10">
        <v>71.5</v>
      </c>
      <c r="G9" s="10">
        <f t="shared" si="0"/>
        <v>15.240000000000002</v>
      </c>
      <c r="H9" s="11">
        <f t="shared" si="1"/>
        <v>0.2708851759687167</v>
      </c>
    </row>
    <row r="10" spans="1:9" s="13" customFormat="1" ht="15" customHeight="1" x14ac:dyDescent="0.3">
      <c r="A10" s="13" t="s">
        <v>5</v>
      </c>
      <c r="B10" s="13">
        <v>1994</v>
      </c>
      <c r="C10" s="13">
        <v>23</v>
      </c>
      <c r="D10" s="14">
        <v>50.08</v>
      </c>
      <c r="E10" s="10">
        <v>0</v>
      </c>
      <c r="F10" s="10">
        <v>56.8</v>
      </c>
      <c r="G10" s="10">
        <f>F10-D10</f>
        <v>6.7199999999999989</v>
      </c>
      <c r="H10" s="11">
        <f t="shared" si="1"/>
        <v>0.13418530351437699</v>
      </c>
    </row>
    <row r="11" spans="1:9" s="13" customFormat="1" ht="15" customHeight="1" x14ac:dyDescent="0.3">
      <c r="A11" s="18" t="s">
        <v>19</v>
      </c>
      <c r="B11" s="13">
        <v>2020</v>
      </c>
      <c r="C11" s="13">
        <v>5</v>
      </c>
      <c r="D11" s="14">
        <v>32.049999999999997</v>
      </c>
      <c r="E11" s="10">
        <v>0</v>
      </c>
      <c r="F11" s="10">
        <v>32</v>
      </c>
      <c r="G11" s="10">
        <f t="shared" si="0"/>
        <v>-4.9999999999997158E-2</v>
      </c>
      <c r="H11" s="11">
        <f t="shared" si="1"/>
        <v>-1.5600624024960112E-3</v>
      </c>
    </row>
    <row r="12" spans="1:9" s="13" customFormat="1" ht="15" customHeight="1" x14ac:dyDescent="0.3">
      <c r="A12" s="18" t="s">
        <v>17</v>
      </c>
      <c r="B12" s="13">
        <v>2023</v>
      </c>
      <c r="C12" s="13">
        <v>0</v>
      </c>
      <c r="D12" s="14">
        <v>0</v>
      </c>
      <c r="E12" s="10">
        <v>0</v>
      </c>
      <c r="F12" s="10">
        <v>200</v>
      </c>
      <c r="G12" s="10">
        <f t="shared" ref="G12" si="2">F12-D12</f>
        <v>200</v>
      </c>
      <c r="H12" s="11" t="str">
        <f t="shared" si="1"/>
        <v xml:space="preserve">N/A  </v>
      </c>
    </row>
    <row r="13" spans="1:9" s="13" customFormat="1" ht="15" customHeight="1" x14ac:dyDescent="0.3">
      <c r="A13" s="13" t="s">
        <v>1</v>
      </c>
      <c r="B13" s="13">
        <v>1987</v>
      </c>
      <c r="C13" s="13">
        <v>18</v>
      </c>
      <c r="D13" s="14">
        <v>61.03</v>
      </c>
      <c r="E13" s="10">
        <v>0</v>
      </c>
      <c r="F13" s="10">
        <v>77.599999999999994</v>
      </c>
      <c r="G13" s="10">
        <f t="shared" si="0"/>
        <v>16.569999999999993</v>
      </c>
      <c r="H13" s="11">
        <f t="shared" si="1"/>
        <v>0.27150581681140412</v>
      </c>
    </row>
    <row r="14" spans="1:9" s="13" customFormat="1" ht="15" customHeight="1" x14ac:dyDescent="0.3">
      <c r="A14" s="18" t="s">
        <v>12</v>
      </c>
      <c r="B14" s="13">
        <v>2021</v>
      </c>
      <c r="C14" s="13">
        <v>1</v>
      </c>
      <c r="D14" s="10">
        <v>7.79</v>
      </c>
      <c r="E14" s="10">
        <v>0</v>
      </c>
      <c r="F14" s="21">
        <v>5</v>
      </c>
      <c r="G14" s="10">
        <f t="shared" si="0"/>
        <v>-2.79</v>
      </c>
      <c r="H14" s="11">
        <f t="shared" si="1"/>
        <v>-0.35815147625160465</v>
      </c>
    </row>
    <row r="15" spans="1:9" s="13" customFormat="1" ht="14.9" customHeight="1" thickBot="1" x14ac:dyDescent="0.35">
      <c r="A15" s="19" t="s">
        <v>6</v>
      </c>
      <c r="B15" s="19"/>
      <c r="C15" s="19"/>
      <c r="D15" s="15">
        <f>SUM(D5:D14)</f>
        <v>317.50000000000006</v>
      </c>
      <c r="E15" s="15">
        <f>SUM(E5:E14)</f>
        <v>0</v>
      </c>
      <c r="F15" s="15">
        <f>SUM(F5:F14)</f>
        <v>595.41</v>
      </c>
      <c r="G15" s="15">
        <f>F15-D15</f>
        <v>277.90999999999991</v>
      </c>
      <c r="H15" s="16">
        <f>IF(D15=0,"N/A  ",G15/D15)</f>
        <v>0.87530708661417278</v>
      </c>
    </row>
    <row r="16" spans="1:9" s="23" customFormat="1" ht="42" customHeight="1" x14ac:dyDescent="0.3">
      <c r="A16" s="24" t="s">
        <v>20</v>
      </c>
      <c r="B16" s="24"/>
      <c r="C16" s="24"/>
      <c r="D16" s="24"/>
      <c r="E16" s="24"/>
      <c r="F16" s="24"/>
      <c r="G16" s="24"/>
      <c r="H16" s="24"/>
      <c r="I16" s="22"/>
    </row>
    <row r="17" spans="1:9" ht="14" x14ac:dyDescent="0.3">
      <c r="A17"/>
      <c r="B17"/>
      <c r="C17"/>
      <c r="D17"/>
      <c r="E17"/>
      <c r="F17"/>
      <c r="G17"/>
      <c r="H17"/>
      <c r="I17"/>
    </row>
  </sheetData>
  <mergeCells count="9">
    <mergeCell ref="A16:H16"/>
    <mergeCell ref="A1:H1"/>
    <mergeCell ref="A2:H2"/>
    <mergeCell ref="D3:D4"/>
    <mergeCell ref="E3:E4"/>
    <mergeCell ref="F3:F4"/>
    <mergeCell ref="G3:H3"/>
    <mergeCell ref="B3:B4"/>
    <mergeCell ref="C3:C4"/>
  </mergeCells>
  <printOptions horizontalCentered="1"/>
  <pageMargins left="0.7" right="0.7" top="0.75" bottom="0.75" header="0.3" footer="0.3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Centers Funding</vt:lpstr>
      <vt:lpstr>'NSF Centers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Chantel</cp:lastModifiedBy>
  <cp:lastPrinted>2022-03-28T21:06:13Z</cp:lastPrinted>
  <dcterms:created xsi:type="dcterms:W3CDTF">2013-11-15T21:08:41Z</dcterms:created>
  <dcterms:modified xsi:type="dcterms:W3CDTF">2022-03-28T21:06:15Z</dcterms:modified>
</cp:coreProperties>
</file>