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B5C5212B-EA78-4E90-A6E6-58DBD709EC91}" xr6:coauthVersionLast="47" xr6:coauthVersionMax="47" xr10:uidLastSave="{00000000-0000-0000-0000-000000000000}"/>
  <bookViews>
    <workbookView xWindow="28690" yWindow="-110" windowWidth="29020" windowHeight="15820" xr2:uid="{119F0E31-FB93-4BE2-BBE5-A05820ED8684}"/>
  </bookViews>
  <sheets>
    <sheet name="Maj Fac Funding by Proj" sheetId="1" r:id="rId1"/>
  </sheets>
  <definedNames>
    <definedName name="_xlnm.Print_Area" localSheetId="0">'Maj Fac Funding by Proj'!$A$1:$H$51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</calcChain>
</file>

<file path=xl/sharedStrings.xml><?xml version="1.0" encoding="utf-8"?>
<sst xmlns="http://schemas.openxmlformats.org/spreadsheetml/2006/main" count="56" uniqueCount="56">
  <si>
    <t>(Dollars in Millions)</t>
  </si>
  <si>
    <t>FY 2021 Actual</t>
  </si>
  <si>
    <t>Amount</t>
  </si>
  <si>
    <t>Percent</t>
  </si>
  <si>
    <t xml:space="preserve">Operations and Maintenance of Major Facilities </t>
  </si>
  <si>
    <t>National Ecological Observatory Network (NEON)</t>
  </si>
  <si>
    <t>Biological Sciences</t>
  </si>
  <si>
    <t>Geodetic Facility for the Advancement of GEoscience (GAGE)</t>
  </si>
  <si>
    <t>International Ocean Discovery Program (IODP)</t>
  </si>
  <si>
    <t>National Center for Atmospheric Research (NCAR) FFRDC</t>
  </si>
  <si>
    <t>Ocean Observatories Initiative (OOI)</t>
  </si>
  <si>
    <t>Seismological Facility for the Advancement of GEeoscience (SAGE)</t>
  </si>
  <si>
    <t>Geosciences</t>
  </si>
  <si>
    <t>Large Hadron Collider (LHC) - ATLAS and CMS</t>
  </si>
  <si>
    <t>Laser Interferometer Gravitational Wave Observatory (LIGO)</t>
  </si>
  <si>
    <t>NRAO O&amp;M</t>
  </si>
  <si>
    <t>Atacama Large Millimeter Array (ALMA) O&amp;M</t>
  </si>
  <si>
    <t>National Solar Observatory (NSO) FFRDC</t>
  </si>
  <si>
    <t>NOIRLab O&amp;M (Mid-Scale Observatories &amp; Community Science and Data Center)</t>
  </si>
  <si>
    <t>GEMINI Observatory O&amp;M</t>
  </si>
  <si>
    <t>Vera C. Rubin Observatory O&amp;M</t>
  </si>
  <si>
    <t>Mathematical and Physical Sciences</t>
  </si>
  <si>
    <t>IceCube Neutrino Observatory (ICNO)</t>
  </si>
  <si>
    <t>Office of Polar Programs</t>
  </si>
  <si>
    <t>Major Research Facilities Construction Investments</t>
  </si>
  <si>
    <t>Major Research Equipment and Facilities Construction (MREFC)</t>
  </si>
  <si>
    <t>FFRDC is an acronym for Federally-Funded Research and Development Center.</t>
  </si>
  <si>
    <t>FY 2021
ARP
Actual</t>
  </si>
  <si>
    <t>FY 2021
Actual</t>
  </si>
  <si>
    <t>Change over</t>
  </si>
  <si>
    <t>FY 2023
Request</t>
  </si>
  <si>
    <r>
      <t>Academic Research Fleet</t>
    </r>
    <r>
      <rPr>
        <vertAlign val="superscript"/>
        <sz val="9"/>
        <rFont val="Open Sans"/>
      </rPr>
      <t>1</t>
    </r>
  </si>
  <si>
    <r>
      <t>Arecibo Observatory</t>
    </r>
    <r>
      <rPr>
        <vertAlign val="superscript"/>
        <sz val="9"/>
        <rFont val="Open Sans"/>
      </rPr>
      <t>2</t>
    </r>
  </si>
  <si>
    <r>
      <t>Green Bank Observatory (GBO) FFRDC</t>
    </r>
    <r>
      <rPr>
        <vertAlign val="superscript"/>
        <sz val="9"/>
        <rFont val="Open Sans"/>
      </rPr>
      <t>3</t>
    </r>
  </si>
  <si>
    <r>
      <t>National High Magnetic Field Laboratory (NHMFL)</t>
    </r>
    <r>
      <rPr>
        <vertAlign val="superscript"/>
        <sz val="9"/>
        <rFont val="Open Sans"/>
      </rPr>
      <t>4</t>
    </r>
  </si>
  <si>
    <r>
      <t>National Radio Astronomy Observatory (NRAO) FFRDC</t>
    </r>
    <r>
      <rPr>
        <vertAlign val="superscript"/>
        <sz val="9"/>
        <rFont val="Open Sans"/>
      </rPr>
      <t>5</t>
    </r>
  </si>
  <si>
    <t>MAJOR FACILITIES FUNDING, BY PROJECT</t>
  </si>
  <si>
    <r>
      <rPr>
        <vertAlign val="superscript"/>
        <sz val="8"/>
        <rFont val="Open Sans"/>
      </rPr>
      <t>4</t>
    </r>
    <r>
      <rPr>
        <sz val="8"/>
        <rFont val="Open Sans"/>
      </rPr>
      <t xml:space="preserve"> NHFML: FY 2021 Actual excludes $12.0 million obligated in FY 2020 for FY 2021 operations. FY 2023 Request includes $2.21 million in special projects funding.</t>
    </r>
  </si>
  <si>
    <r>
      <rPr>
        <vertAlign val="superscript"/>
        <sz val="8"/>
        <rFont val="Open Sans"/>
      </rPr>
      <t>3</t>
    </r>
    <r>
      <rPr>
        <sz val="8"/>
        <rFont val="Open Sans"/>
      </rPr>
      <t xml:space="preserve"> GBO: FY 2023 Request includes $1.71 million in special projects funding.</t>
    </r>
  </si>
  <si>
    <r>
      <rPr>
        <vertAlign val="superscript"/>
        <sz val="8"/>
        <rFont val="Open Sans"/>
      </rPr>
      <t>5</t>
    </r>
    <r>
      <rPr>
        <sz val="8"/>
        <rFont val="Open Sans"/>
      </rPr>
      <t xml:space="preserve"> NRAO: FY 2021 Actual includes $10.08 million for ngVLA development. FY 2023 Request includes $6.95 million in special projects funding.</t>
    </r>
  </si>
  <si>
    <r>
      <rPr>
        <vertAlign val="superscript"/>
        <sz val="8"/>
        <color theme="1"/>
        <rFont val="Open Sans"/>
      </rPr>
      <t>8</t>
    </r>
    <r>
      <rPr>
        <sz val="8"/>
        <color theme="1"/>
        <rFont val="Open Sans"/>
      </rPr>
      <t xml:space="preserve"> NSCL: FY 2021 is the final year of NSF stewardship of NSCL, after which NSCL will transition into the Department of Energy's Facility for Rare Isotope Beams. </t>
    </r>
  </si>
  <si>
    <r>
      <rPr>
        <vertAlign val="superscript"/>
        <sz val="8"/>
        <rFont val="Open Sans"/>
      </rPr>
      <t>10</t>
    </r>
    <r>
      <rPr>
        <sz val="8"/>
        <rFont val="Open Sans"/>
      </rPr>
      <t xml:space="preserve"> Funding for Antarctic Facilities and Operations excludes support for the Antarctic Infrastructure Modernization for Science (AIMS) project of the Antarctic Infrastructure Recapitalization (AIR) program in FY 2020 ($4.93 million), and $1.80 million in FY 2021 and $8.0 million in FY 2022 for the Antarctic Research Vessel (ARV), which is captured under Design Stage Activities below.</t>
    </r>
  </si>
  <si>
    <r>
      <rPr>
        <vertAlign val="superscript"/>
        <sz val="8"/>
        <rFont val="Open Sans"/>
      </rPr>
      <t xml:space="preserve">11 </t>
    </r>
    <r>
      <rPr>
        <sz val="8"/>
        <rFont val="Open Sans"/>
      </rPr>
      <t>Design Stage Activities include support for potential next generation multi-user facilities. This line reflects FY 2021 funding of $7.0 million for the Leadership Class Computing Facility and $1.62 million and $12.43 million in FY 2021 and FY 2023 for the Antarctic Research Vessel (ARV).</t>
    </r>
  </si>
  <si>
    <r>
      <rPr>
        <vertAlign val="superscript"/>
        <sz val="8"/>
        <rFont val="Open Sans"/>
      </rPr>
      <t>6</t>
    </r>
    <r>
      <rPr>
        <sz val="8"/>
        <rFont val="Open Sans"/>
      </rPr>
      <t xml:space="preserve"> NSO O&amp;M: FY 2023 Request includes $1.18 million in funding for transition activities at Sacramento Peak Observatory.</t>
    </r>
  </si>
  <si>
    <r>
      <rPr>
        <vertAlign val="superscript"/>
        <sz val="8"/>
        <rFont val="Open Sans"/>
      </rPr>
      <t>7</t>
    </r>
    <r>
      <rPr>
        <sz val="8"/>
        <rFont val="Open Sans"/>
      </rPr>
      <t xml:space="preserve"> DKIST: FY 2021 Actual includes $2.0 million to another awardee for cultural mitigation activities as agreed to during the compliance process. FY 2023 Request includes $1.1 million to optimize community access.</t>
    </r>
  </si>
  <si>
    <r>
      <t>NSO O&amp;M</t>
    </r>
    <r>
      <rPr>
        <i/>
        <vertAlign val="superscript"/>
        <sz val="9"/>
        <rFont val="Open Sans"/>
      </rPr>
      <t>6</t>
    </r>
  </si>
  <si>
    <r>
      <t>Daniel K. Inouye Solar Telescope (DKIST)</t>
    </r>
    <r>
      <rPr>
        <i/>
        <vertAlign val="superscript"/>
        <sz val="9"/>
        <rFont val="Open Sans"/>
      </rPr>
      <t>7</t>
    </r>
  </si>
  <si>
    <r>
      <t>National Superconducting Cyclotron Laboratory (NSCL)</t>
    </r>
    <r>
      <rPr>
        <vertAlign val="superscript"/>
        <sz val="9"/>
        <rFont val="Open Sans"/>
      </rPr>
      <t>8</t>
    </r>
  </si>
  <si>
    <r>
      <t>NSF's National Optical-Infrared Astronomy Research Laboratory FFRDC</t>
    </r>
    <r>
      <rPr>
        <vertAlign val="superscript"/>
        <sz val="9"/>
        <rFont val="Open Sans"/>
      </rPr>
      <t>9</t>
    </r>
  </si>
  <si>
    <r>
      <t>Antarctic Facilities and Operations (AFO)</t>
    </r>
    <r>
      <rPr>
        <vertAlign val="superscript"/>
        <sz val="9"/>
        <rFont val="Open Sans"/>
      </rPr>
      <t>10</t>
    </r>
  </si>
  <si>
    <r>
      <t>R&amp;RA Design Stage Activities</t>
    </r>
    <r>
      <rPr>
        <b/>
        <vertAlign val="superscript"/>
        <sz val="9"/>
        <rFont val="Open Sans"/>
      </rPr>
      <t>11</t>
    </r>
  </si>
  <si>
    <t>FY 2022
(TBD)</t>
  </si>
  <si>
    <t>Total, Major Facilities</t>
  </si>
  <si>
    <r>
      <rPr>
        <vertAlign val="superscript"/>
        <sz val="8"/>
        <rFont val="Open Sans"/>
      </rPr>
      <t>2</t>
    </r>
    <r>
      <rPr>
        <sz val="8"/>
        <rFont val="Open Sans"/>
      </rPr>
      <t xml:space="preserve"> Arecibo: FY 2021 Actual includes $41.31 million for emergency cleanup of the Arecibo site, and excludes $0.97 million in operations funding obligated in FY 2020. </t>
    </r>
  </si>
  <si>
    <r>
      <rPr>
        <vertAlign val="superscript"/>
        <sz val="8"/>
        <rFont val="Open Sans"/>
      </rPr>
      <t>9</t>
    </r>
    <r>
      <rPr>
        <sz val="8"/>
        <rFont val="Open Sans"/>
      </rPr>
      <t xml:space="preserve"> NOIRLab:  FY 2021 Actual and FY 2023 Request include $9.44 million and $4.86 million, respectively, for special projects funding.</t>
    </r>
  </si>
  <si>
    <r>
      <rPr>
        <vertAlign val="superscript"/>
        <sz val="8"/>
        <rFont val="Open Sans"/>
      </rPr>
      <t>1</t>
    </r>
    <r>
      <rPr>
        <sz val="8"/>
        <rFont val="Open Sans"/>
      </rPr>
      <t xml:space="preserve"> ARF: Includes ship operations and upgrade support. Regional Class Research Vessels (RCRV) began construction in FY 2017 and the final year of MREFC funding was FY 2019, with additional COVID-19 contingency funds for FY 2023 included in the MREFC line below. Operations and mainenance of RCRV is not anticipated to begin until FY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</si>
</sst>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%;\-0.0%;&quot;-&quot;??"/>
    <numFmt numFmtId="165" formatCode="&quot;$&quot;#,##0.00;\-&quot;$&quot;#,##0.00;&quot;-&quot;??"/>
    <numFmt numFmtId="166" formatCode="#,##0.00;\-#,##0.00;&quot;-&quot;??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Open Sans"/>
    </font>
    <font>
      <sz val="9"/>
      <name val="Open Sans"/>
    </font>
    <font>
      <sz val="10"/>
      <name val="Arial"/>
      <family val="2"/>
    </font>
    <font>
      <b/>
      <sz val="9"/>
      <color theme="1"/>
      <name val="Open Sans"/>
    </font>
    <font>
      <sz val="9"/>
      <color theme="1"/>
      <name val="Open Sans"/>
    </font>
    <font>
      <b/>
      <i/>
      <sz val="9"/>
      <name val="Open Sans"/>
    </font>
    <font>
      <b/>
      <i/>
      <sz val="9"/>
      <color theme="1"/>
      <name val="Open Sans"/>
    </font>
    <font>
      <i/>
      <sz val="9"/>
      <name val="Open Sans"/>
    </font>
    <font>
      <sz val="8"/>
      <name val="Open Sans"/>
    </font>
    <font>
      <sz val="8"/>
      <color theme="1"/>
      <name val="Open Sans"/>
    </font>
    <font>
      <i/>
      <sz val="9"/>
      <color theme="1"/>
      <name val="Open Sans"/>
    </font>
    <font>
      <sz val="9"/>
      <name val="Arial"/>
      <family val="2"/>
    </font>
    <font>
      <vertAlign val="superscript"/>
      <sz val="9"/>
      <name val="Open Sans"/>
    </font>
    <font>
      <vertAlign val="superscript"/>
      <sz val="8"/>
      <name val="Open Sans"/>
    </font>
    <font>
      <sz val="9"/>
      <color theme="1"/>
      <name val="Arial"/>
      <family val="2"/>
    </font>
    <font>
      <vertAlign val="superscript"/>
      <sz val="8"/>
      <color theme="1"/>
      <name val="Open Sans"/>
    </font>
    <font>
      <i/>
      <vertAlign val="superscript"/>
      <sz val="9"/>
      <name val="Open Sans"/>
    </font>
    <font>
      <sz val="9"/>
      <color rgb="FFFF0000"/>
      <name val="Arial"/>
      <family val="2"/>
    </font>
    <font>
      <b/>
      <vertAlign val="superscript"/>
      <sz val="9"/>
      <name val="Open San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4" fillId="0" borderId="0" xfId="0" applyFont="1" applyAlignment="1" applyProtection="1">
      <alignment vertical="top" wrapText="1"/>
      <protection locked="0"/>
    </xf>
    <xf numFmtId="165" fontId="6" fillId="0" borderId="0" xfId="0" applyNumberFormat="1" applyFont="1" applyAlignment="1">
      <alignment vertical="top"/>
    </xf>
    <xf numFmtId="164" fontId="3" fillId="0" borderId="5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164" fontId="3" fillId="0" borderId="3" xfId="1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0" fontId="4" fillId="0" borderId="6" xfId="0" applyFont="1" applyFill="1" applyBorder="1" applyAlignment="1">
      <alignment vertical="top"/>
    </xf>
    <xf numFmtId="166" fontId="7" fillId="0" borderId="6" xfId="0" applyNumberFormat="1" applyFont="1" applyFill="1" applyBorder="1" applyAlignment="1">
      <alignment vertical="top"/>
    </xf>
    <xf numFmtId="166" fontId="7" fillId="0" borderId="0" xfId="0" applyNumberFormat="1" applyFont="1" applyFill="1" applyAlignment="1">
      <alignment vertical="top"/>
    </xf>
    <xf numFmtId="165" fontId="9" fillId="0" borderId="7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3" applyFont="1" applyFill="1" applyAlignment="1">
      <alignment horizontal="left" vertical="top"/>
    </xf>
    <xf numFmtId="0" fontId="4" fillId="0" borderId="0" xfId="0" applyFont="1" applyFill="1" applyAlignment="1">
      <alignment vertical="top" wrapText="1"/>
    </xf>
    <xf numFmtId="165" fontId="9" fillId="0" borderId="3" xfId="0" applyNumberFormat="1" applyFont="1" applyFill="1" applyBorder="1" applyAlignment="1">
      <alignment vertical="top"/>
    </xf>
    <xf numFmtId="165" fontId="6" fillId="0" borderId="5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165" fontId="3" fillId="0" borderId="0" xfId="0" applyNumberFormat="1" applyFont="1" applyFill="1" applyAlignment="1">
      <alignment vertical="top"/>
    </xf>
    <xf numFmtId="165" fontId="6" fillId="0" borderId="0" xfId="0" applyNumberFormat="1" applyFont="1" applyFill="1" applyAlignment="1">
      <alignment vertical="top"/>
    </xf>
    <xf numFmtId="165" fontId="3" fillId="0" borderId="3" xfId="0" applyNumberFormat="1" applyFont="1" applyFill="1" applyBorder="1" applyAlignment="1">
      <alignment vertical="top"/>
    </xf>
    <xf numFmtId="165" fontId="6" fillId="0" borderId="3" xfId="0" applyNumberFormat="1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10" fillId="0" borderId="0" xfId="0" applyFont="1" applyFill="1" applyAlignment="1">
      <alignment horizontal="left" vertical="top" indent="1"/>
    </xf>
    <xf numFmtId="0" fontId="10" fillId="0" borderId="0" xfId="0" applyFont="1" applyFill="1" applyAlignment="1">
      <alignment horizontal="left" vertical="top" wrapText="1" indent="1"/>
    </xf>
    <xf numFmtId="166" fontId="13" fillId="0" borderId="0" xfId="0" applyNumberFormat="1" applyFont="1" applyFill="1" applyAlignment="1">
      <alignment vertical="top"/>
    </xf>
    <xf numFmtId="0" fontId="14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" fillId="0" borderId="0" xfId="0" applyFont="1"/>
    <xf numFmtId="7" fontId="0" fillId="0" borderId="0" xfId="0" applyNumberFormat="1"/>
    <xf numFmtId="0" fontId="4" fillId="0" borderId="0" xfId="0" applyFont="1" applyFill="1" applyAlignment="1">
      <alignment horizontal="left" vertical="top"/>
    </xf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4" fillId="0" borderId="0" xfId="5" applyFont="1" applyAlignment="1">
      <alignment vertical="top"/>
    </xf>
    <xf numFmtId="165" fontId="6" fillId="0" borderId="5" xfId="0" applyNumberFormat="1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166" fontId="7" fillId="0" borderId="0" xfId="0" applyNumberFormat="1" applyFont="1" applyFill="1" applyBorder="1" applyAlignment="1">
      <alignment vertical="top"/>
    </xf>
    <xf numFmtId="166" fontId="13" fillId="0" borderId="0" xfId="0" applyNumberFormat="1" applyFont="1" applyFill="1" applyBorder="1" applyAlignment="1">
      <alignment vertical="top"/>
    </xf>
    <xf numFmtId="165" fontId="6" fillId="0" borderId="7" xfId="0" applyNumberFormat="1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vertical="top"/>
    </xf>
    <xf numFmtId="0" fontId="7" fillId="0" borderId="3" xfId="2" applyFont="1" applyBorder="1" applyAlignment="1" applyProtection="1">
      <alignment horizontal="right" wrapText="1" readingOrder="1"/>
      <protection locked="0"/>
    </xf>
    <xf numFmtId="0" fontId="7" fillId="0" borderId="4" xfId="2" applyFont="1" applyBorder="1" applyAlignment="1" applyProtection="1">
      <alignment horizontal="right" wrapText="1" readingOrder="1"/>
      <protection locked="0"/>
    </xf>
    <xf numFmtId="0" fontId="11" fillId="0" borderId="0" xfId="0" applyFont="1" applyFill="1" applyAlignment="1">
      <alignment horizontal="left" vertical="top" wrapText="1"/>
    </xf>
    <xf numFmtId="0" fontId="11" fillId="0" borderId="0" xfId="5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8" fillId="0" borderId="3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11" fillId="0" borderId="1" xfId="0" applyFont="1" applyBorder="1" applyAlignment="1">
      <alignment horizontal="left" vertical="center"/>
    </xf>
    <xf numFmtId="0" fontId="7" fillId="0" borderId="1" xfId="2" applyFont="1" applyBorder="1" applyAlignment="1" applyProtection="1">
      <alignment horizontal="right" wrapText="1" readingOrder="1"/>
      <protection locked="0"/>
    </xf>
    <xf numFmtId="0" fontId="7" fillId="0" borderId="0" xfId="2" applyFont="1" applyAlignment="1" applyProtection="1">
      <alignment horizontal="right" wrapText="1" readingOrder="1"/>
      <protection locked="0"/>
    </xf>
    <xf numFmtId="0" fontId="7" fillId="0" borderId="3" xfId="2" applyFont="1" applyBorder="1" applyAlignment="1" applyProtection="1">
      <alignment horizontal="right" wrapText="1" readingOrder="1"/>
      <protection locked="0"/>
    </xf>
    <xf numFmtId="0" fontId="7" fillId="0" borderId="1" xfId="2" applyFont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right" wrapText="1" readingOrder="1"/>
      <protection locked="0"/>
    </xf>
    <xf numFmtId="0" fontId="7" fillId="0" borderId="7" xfId="2" applyFont="1" applyBorder="1" applyAlignment="1" applyProtection="1">
      <alignment horizontal="center" wrapText="1" readingOrder="1"/>
      <protection locked="0"/>
    </xf>
  </cellXfs>
  <cellStyles count="7">
    <cellStyle name="Normal" xfId="0" builtinId="0"/>
    <cellStyle name="Normal 2" xfId="2" xr:uid="{A6519912-8585-4FA9-8D18-BFBB36E40BF3}"/>
    <cellStyle name="Normal 3" xfId="4" xr:uid="{F067A43A-40F4-4DDB-AA88-55B80B53F497}"/>
    <cellStyle name="Normal 3 2" xfId="5" xr:uid="{09726AC7-7042-4BF4-AFC0-94DA112E516B}"/>
    <cellStyle name="Normal 4" xfId="6" xr:uid="{CE805E47-58F5-48E9-B888-A3FD1BDFE7D4}"/>
    <cellStyle name="Normal_Sheet1" xfId="3" xr:uid="{54D53071-2452-4BCE-9D70-A21BC281C6D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C6335-EF9D-47CF-8E59-71A5662D81EC}">
  <sheetPr>
    <pageSetUpPr fitToPage="1"/>
  </sheetPr>
  <dimension ref="A1:K51"/>
  <sheetViews>
    <sheetView showGridLines="0" tabSelected="1" zoomScaleNormal="100" workbookViewId="0">
      <selection sqref="A1:H1"/>
    </sheetView>
  </sheetViews>
  <sheetFormatPr defaultRowHeight="14.5" x14ac:dyDescent="0.35"/>
  <cols>
    <col min="1" max="1" width="2.1796875" customWidth="1"/>
    <col min="2" max="2" width="61.54296875" bestFit="1" customWidth="1"/>
    <col min="3" max="3" width="8.54296875" customWidth="1"/>
    <col min="4" max="5" width="8.1796875" customWidth="1"/>
    <col min="6" max="6" width="8.54296875" customWidth="1"/>
    <col min="7" max="8" width="8.1796875" customWidth="1"/>
    <col min="11" max="11" width="9.81640625" bestFit="1" customWidth="1"/>
  </cols>
  <sheetData>
    <row r="1" spans="1:8" x14ac:dyDescent="0.35">
      <c r="A1" s="58" t="s">
        <v>36</v>
      </c>
      <c r="B1" s="58"/>
      <c r="C1" s="58"/>
      <c r="D1" s="58"/>
      <c r="E1" s="58"/>
      <c r="F1" s="58"/>
      <c r="G1" s="58"/>
      <c r="H1" s="58"/>
    </row>
    <row r="2" spans="1:8" ht="15" thickBot="1" x14ac:dyDescent="0.4">
      <c r="A2" s="59" t="s">
        <v>0</v>
      </c>
      <c r="B2" s="59"/>
      <c r="C2" s="59"/>
      <c r="D2" s="59"/>
      <c r="E2" s="59"/>
      <c r="F2" s="59"/>
      <c r="G2" s="59"/>
      <c r="H2" s="59"/>
    </row>
    <row r="3" spans="1:8" ht="14.5" customHeight="1" x14ac:dyDescent="0.35">
      <c r="A3" s="60"/>
      <c r="B3" s="60"/>
      <c r="C3" s="50" t="s">
        <v>28</v>
      </c>
      <c r="D3" s="50" t="s">
        <v>27</v>
      </c>
      <c r="E3" s="50" t="s">
        <v>51</v>
      </c>
      <c r="F3" s="50" t="s">
        <v>30</v>
      </c>
      <c r="G3" s="53" t="s">
        <v>29</v>
      </c>
      <c r="H3" s="53"/>
    </row>
    <row r="4" spans="1:8" ht="15.5" x14ac:dyDescent="0.45">
      <c r="A4" s="1"/>
      <c r="B4" s="1"/>
      <c r="C4" s="51"/>
      <c r="D4" s="51"/>
      <c r="E4" s="51"/>
      <c r="F4" s="61"/>
      <c r="G4" s="62" t="s">
        <v>1</v>
      </c>
      <c r="H4" s="62"/>
    </row>
    <row r="5" spans="1:8" ht="16" thickBot="1" x14ac:dyDescent="0.5">
      <c r="A5" s="54"/>
      <c r="B5" s="54"/>
      <c r="C5" s="52"/>
      <c r="D5" s="52"/>
      <c r="E5" s="52"/>
      <c r="F5" s="52"/>
      <c r="G5" s="41" t="s">
        <v>2</v>
      </c>
      <c r="H5" s="42" t="s">
        <v>3</v>
      </c>
    </row>
    <row r="6" spans="1:8" ht="15" customHeight="1" x14ac:dyDescent="0.35">
      <c r="A6" s="55" t="s">
        <v>4</v>
      </c>
      <c r="B6" s="56"/>
      <c r="C6" s="2">
        <v>967.00936500000012</v>
      </c>
      <c r="D6" s="2">
        <v>0</v>
      </c>
      <c r="E6" s="2">
        <v>0</v>
      </c>
      <c r="F6" s="36">
        <v>1003.1</v>
      </c>
      <c r="G6" s="35">
        <f t="shared" ref="G6:G20" si="0">F6-C6</f>
        <v>36.090634999999907</v>
      </c>
      <c r="H6" s="3">
        <f t="shared" ref="H6:H19" si="1">G6/C6</f>
        <v>3.7321908459490363E-2</v>
      </c>
    </row>
    <row r="7" spans="1:8" ht="14.15" customHeight="1" x14ac:dyDescent="0.35">
      <c r="A7" s="8"/>
      <c r="B7" s="9" t="s">
        <v>5</v>
      </c>
      <c r="C7" s="10">
        <v>65</v>
      </c>
      <c r="D7" s="10">
        <v>0</v>
      </c>
      <c r="E7" s="10">
        <v>0</v>
      </c>
      <c r="F7" s="10">
        <v>70</v>
      </c>
      <c r="G7" s="11">
        <f t="shared" si="0"/>
        <v>5</v>
      </c>
      <c r="H7" s="4">
        <f t="shared" si="1"/>
        <v>7.6923076923076927E-2</v>
      </c>
    </row>
    <row r="8" spans="1:8" ht="15" customHeight="1" x14ac:dyDescent="0.35">
      <c r="A8" s="57" t="s">
        <v>6</v>
      </c>
      <c r="B8" s="57"/>
      <c r="C8" s="12">
        <v>65</v>
      </c>
      <c r="D8" s="12">
        <v>0</v>
      </c>
      <c r="E8" s="12">
        <v>0</v>
      </c>
      <c r="F8" s="12">
        <v>70</v>
      </c>
      <c r="G8" s="12">
        <f t="shared" si="0"/>
        <v>5</v>
      </c>
      <c r="H8" s="5">
        <f t="shared" si="1"/>
        <v>7.6923076923076927E-2</v>
      </c>
    </row>
    <row r="9" spans="1:8" ht="14.15" customHeight="1" x14ac:dyDescent="0.35">
      <c r="A9" s="8"/>
      <c r="B9" s="13" t="s">
        <v>31</v>
      </c>
      <c r="C9" s="11">
        <v>99.535336000000001</v>
      </c>
      <c r="D9" s="11">
        <v>0</v>
      </c>
      <c r="E9" s="11">
        <v>0</v>
      </c>
      <c r="F9" s="37">
        <v>119.11</v>
      </c>
      <c r="G9" s="11">
        <f t="shared" si="0"/>
        <v>19.574663999999999</v>
      </c>
      <c r="H9" s="4">
        <f t="shared" si="1"/>
        <v>0.19666045031485099</v>
      </c>
    </row>
    <row r="10" spans="1:8" ht="14.15" customHeight="1" x14ac:dyDescent="0.35">
      <c r="A10" s="8"/>
      <c r="B10" s="14" t="s">
        <v>7</v>
      </c>
      <c r="C10" s="11">
        <v>14.559716</v>
      </c>
      <c r="D10" s="11">
        <v>0</v>
      </c>
      <c r="E10" s="11">
        <v>0</v>
      </c>
      <c r="F10" s="37">
        <v>14.55</v>
      </c>
      <c r="G10" s="11">
        <f t="shared" si="0"/>
        <v>-9.7159999999991697E-3</v>
      </c>
      <c r="H10" s="4">
        <f t="shared" si="1"/>
        <v>-6.6732070872805281E-4</v>
      </c>
    </row>
    <row r="11" spans="1:8" ht="14.15" customHeight="1" x14ac:dyDescent="0.35">
      <c r="A11" s="8"/>
      <c r="B11" s="13" t="s">
        <v>8</v>
      </c>
      <c r="C11" s="11">
        <v>48</v>
      </c>
      <c r="D11" s="11">
        <v>0</v>
      </c>
      <c r="E11" s="11">
        <v>0</v>
      </c>
      <c r="F11" s="37">
        <v>50.4</v>
      </c>
      <c r="G11" s="11">
        <f t="shared" si="0"/>
        <v>2.3999999999999986</v>
      </c>
      <c r="H11" s="4">
        <f t="shared" si="1"/>
        <v>4.9999999999999968E-2</v>
      </c>
    </row>
    <row r="12" spans="1:8" ht="14.15" customHeight="1" x14ac:dyDescent="0.35">
      <c r="A12" s="8"/>
      <c r="B12" s="13" t="s">
        <v>9</v>
      </c>
      <c r="C12" s="11">
        <v>104.1</v>
      </c>
      <c r="D12" s="11">
        <v>0</v>
      </c>
      <c r="E12" s="11">
        <v>0</v>
      </c>
      <c r="F12" s="37">
        <v>116.2</v>
      </c>
      <c r="G12" s="11">
        <f t="shared" si="0"/>
        <v>12.100000000000009</v>
      </c>
      <c r="H12" s="4">
        <f t="shared" si="1"/>
        <v>0.11623439000960624</v>
      </c>
    </row>
    <row r="13" spans="1:8" ht="14.15" customHeight="1" x14ac:dyDescent="0.35">
      <c r="A13" s="8"/>
      <c r="B13" s="13" t="s">
        <v>10</v>
      </c>
      <c r="C13" s="11">
        <v>45.3</v>
      </c>
      <c r="D13" s="11">
        <v>0</v>
      </c>
      <c r="E13" s="11">
        <v>0</v>
      </c>
      <c r="F13" s="37">
        <v>51</v>
      </c>
      <c r="G13" s="11">
        <f t="shared" si="0"/>
        <v>5.7000000000000028</v>
      </c>
      <c r="H13" s="4">
        <f t="shared" si="1"/>
        <v>0.12582781456953648</v>
      </c>
    </row>
    <row r="14" spans="1:8" ht="14.15" customHeight="1" x14ac:dyDescent="0.35">
      <c r="A14" s="8"/>
      <c r="B14" s="13" t="s">
        <v>11</v>
      </c>
      <c r="C14" s="11">
        <v>22.297256000000001</v>
      </c>
      <c r="D14" s="11">
        <v>0</v>
      </c>
      <c r="E14" s="11">
        <v>0</v>
      </c>
      <c r="F14" s="37">
        <v>23.37</v>
      </c>
      <c r="G14" s="11">
        <f t="shared" si="0"/>
        <v>1.0727440000000001</v>
      </c>
      <c r="H14" s="4">
        <f t="shared" si="1"/>
        <v>4.8111032137766192E-2</v>
      </c>
    </row>
    <row r="15" spans="1:8" ht="15" customHeight="1" x14ac:dyDescent="0.35">
      <c r="A15" s="57" t="s">
        <v>12</v>
      </c>
      <c r="B15" s="57"/>
      <c r="C15" s="12">
        <v>333.79230800000005</v>
      </c>
      <c r="D15" s="12">
        <v>0</v>
      </c>
      <c r="E15" s="12">
        <v>0</v>
      </c>
      <c r="F15" s="12">
        <v>374.63</v>
      </c>
      <c r="G15" s="12">
        <f t="shared" si="0"/>
        <v>40.837691999999947</v>
      </c>
      <c r="H15" s="5">
        <f t="shared" si="1"/>
        <v>0.12234461676091092</v>
      </c>
    </row>
    <row r="16" spans="1:8" ht="14.15" customHeight="1" x14ac:dyDescent="0.35">
      <c r="A16" s="8"/>
      <c r="B16" s="13" t="s">
        <v>32</v>
      </c>
      <c r="C16" s="11">
        <v>48.225062999999999</v>
      </c>
      <c r="D16" s="11">
        <v>0</v>
      </c>
      <c r="E16" s="11">
        <v>0</v>
      </c>
      <c r="F16" s="37">
        <v>6</v>
      </c>
      <c r="G16" s="11">
        <f t="shared" si="0"/>
        <v>-42.225062999999999</v>
      </c>
      <c r="H16" s="4">
        <f t="shared" si="1"/>
        <v>-0.87558336626745303</v>
      </c>
    </row>
    <row r="17" spans="1:8" ht="14.15" customHeight="1" x14ac:dyDescent="0.35">
      <c r="A17" s="8"/>
      <c r="B17" s="13" t="s">
        <v>33</v>
      </c>
      <c r="C17" s="11">
        <v>8.9</v>
      </c>
      <c r="D17" s="11">
        <v>0</v>
      </c>
      <c r="E17" s="11">
        <v>0</v>
      </c>
      <c r="F17" s="37">
        <v>10.83</v>
      </c>
      <c r="G17" s="11">
        <f t="shared" si="0"/>
        <v>1.9299999999999997</v>
      </c>
      <c r="H17" s="4">
        <f t="shared" si="1"/>
        <v>0.21685393258426963</v>
      </c>
    </row>
    <row r="18" spans="1:8" ht="14.15" customHeight="1" x14ac:dyDescent="0.35">
      <c r="A18" s="8"/>
      <c r="B18" s="13" t="s">
        <v>13</v>
      </c>
      <c r="C18" s="11">
        <v>20</v>
      </c>
      <c r="D18" s="11">
        <v>0</v>
      </c>
      <c r="E18" s="11">
        <v>0</v>
      </c>
      <c r="F18" s="37">
        <v>20.5</v>
      </c>
      <c r="G18" s="11">
        <f t="shared" si="0"/>
        <v>0.5</v>
      </c>
      <c r="H18" s="4">
        <f t="shared" si="1"/>
        <v>2.5000000000000001E-2</v>
      </c>
    </row>
    <row r="19" spans="1:8" ht="14.15" customHeight="1" x14ac:dyDescent="0.35">
      <c r="A19" s="8"/>
      <c r="B19" s="13" t="s">
        <v>14</v>
      </c>
      <c r="C19" s="11">
        <v>45</v>
      </c>
      <c r="D19" s="11">
        <v>0</v>
      </c>
      <c r="E19" s="11">
        <v>0</v>
      </c>
      <c r="F19" s="37">
        <v>45</v>
      </c>
      <c r="G19" s="11">
        <f t="shared" si="0"/>
        <v>0</v>
      </c>
      <c r="H19" s="4">
        <f t="shared" si="1"/>
        <v>0</v>
      </c>
    </row>
    <row r="20" spans="1:8" ht="14.15" customHeight="1" x14ac:dyDescent="0.35">
      <c r="A20" s="8"/>
      <c r="B20" s="13" t="s">
        <v>34</v>
      </c>
      <c r="C20" s="11">
        <v>26.133942000000001</v>
      </c>
      <c r="D20" s="11">
        <v>0</v>
      </c>
      <c r="E20" s="11">
        <v>0</v>
      </c>
      <c r="F20" s="37">
        <v>40.49</v>
      </c>
      <c r="G20" s="11">
        <f t="shared" si="0"/>
        <v>14.356058000000001</v>
      </c>
      <c r="H20" s="4">
        <f t="shared" ref="H20:H34" si="2">G20/C20</f>
        <v>0.54932615982694077</v>
      </c>
    </row>
    <row r="21" spans="1:8" ht="14.15" customHeight="1" x14ac:dyDescent="0.35">
      <c r="A21" s="8"/>
      <c r="B21" s="13" t="s">
        <v>35</v>
      </c>
      <c r="C21" s="11">
        <v>98.214722999999992</v>
      </c>
      <c r="D21" s="11">
        <v>0</v>
      </c>
      <c r="E21" s="11">
        <v>0</v>
      </c>
      <c r="F21" s="37">
        <v>98.11</v>
      </c>
      <c r="G21" s="11">
        <f t="shared" ref="G21:G31" si="3">F21-C21</f>
        <v>-0.10472299999999279</v>
      </c>
      <c r="H21" s="4">
        <f t="shared" si="2"/>
        <v>-1.0662657980514063E-3</v>
      </c>
    </row>
    <row r="22" spans="1:8" ht="14.15" customHeight="1" x14ac:dyDescent="0.35">
      <c r="A22" s="8"/>
      <c r="B22" s="24" t="s">
        <v>15</v>
      </c>
      <c r="C22" s="26">
        <v>49.534723</v>
      </c>
      <c r="D22" s="26">
        <v>0</v>
      </c>
      <c r="E22" s="26">
        <v>0</v>
      </c>
      <c r="F22" s="38">
        <v>44.45</v>
      </c>
      <c r="G22" s="11">
        <f t="shared" si="3"/>
        <v>-5.0847229999999968</v>
      </c>
      <c r="H22" s="4">
        <f t="shared" si="2"/>
        <v>-0.10264967061590305</v>
      </c>
    </row>
    <row r="23" spans="1:8" ht="14.15" customHeight="1" x14ac:dyDescent="0.35">
      <c r="A23" s="8"/>
      <c r="B23" s="24" t="s">
        <v>16</v>
      </c>
      <c r="C23" s="26">
        <v>48.68</v>
      </c>
      <c r="D23" s="26">
        <v>0</v>
      </c>
      <c r="E23" s="26">
        <v>0</v>
      </c>
      <c r="F23" s="38">
        <v>53.66</v>
      </c>
      <c r="G23" s="11">
        <f t="shared" si="3"/>
        <v>4.9799999999999969</v>
      </c>
      <c r="H23" s="4">
        <f t="shared" si="2"/>
        <v>0.10230073952341817</v>
      </c>
    </row>
    <row r="24" spans="1:8" ht="14.15" customHeight="1" x14ac:dyDescent="0.35">
      <c r="A24" s="8"/>
      <c r="B24" s="13" t="s">
        <v>17</v>
      </c>
      <c r="C24" s="11">
        <v>24.187902000000001</v>
      </c>
      <c r="D24" s="11">
        <v>0</v>
      </c>
      <c r="E24" s="11">
        <v>0</v>
      </c>
      <c r="F24" s="37">
        <v>27.74</v>
      </c>
      <c r="G24" s="11">
        <f t="shared" si="3"/>
        <v>3.5520979999999973</v>
      </c>
      <c r="H24" s="4">
        <f t="shared" si="2"/>
        <v>0.1468543241162461</v>
      </c>
    </row>
    <row r="25" spans="1:8" ht="14.15" customHeight="1" x14ac:dyDescent="0.35">
      <c r="A25" s="8"/>
      <c r="B25" s="24" t="s">
        <v>45</v>
      </c>
      <c r="C25" s="26">
        <v>4.6479020000000002</v>
      </c>
      <c r="D25" s="26">
        <v>0</v>
      </c>
      <c r="E25" s="26">
        <v>0</v>
      </c>
      <c r="F25" s="38">
        <v>7.06</v>
      </c>
      <c r="G25" s="11">
        <f t="shared" si="3"/>
        <v>2.4120979999999994</v>
      </c>
      <c r="H25" s="4">
        <f t="shared" si="2"/>
        <v>0.51896490072294965</v>
      </c>
    </row>
    <row r="26" spans="1:8" ht="14.15" customHeight="1" x14ac:dyDescent="0.35">
      <c r="A26" s="8"/>
      <c r="B26" s="24" t="s">
        <v>46</v>
      </c>
      <c r="C26" s="26">
        <v>19.54</v>
      </c>
      <c r="D26" s="26">
        <v>0</v>
      </c>
      <c r="E26" s="26">
        <v>0</v>
      </c>
      <c r="F26" s="38">
        <v>20.68</v>
      </c>
      <c r="G26" s="11">
        <f t="shared" si="3"/>
        <v>1.1400000000000006</v>
      </c>
      <c r="H26" s="4">
        <f t="shared" si="2"/>
        <v>5.8341862845445271E-2</v>
      </c>
    </row>
    <row r="27" spans="1:8" ht="14.15" customHeight="1" x14ac:dyDescent="0.35">
      <c r="A27" s="8"/>
      <c r="B27" s="31" t="s">
        <v>47</v>
      </c>
      <c r="C27" s="11">
        <v>15.5</v>
      </c>
      <c r="D27" s="11">
        <v>0</v>
      </c>
      <c r="E27" s="11">
        <v>0</v>
      </c>
      <c r="F27" s="37">
        <v>0</v>
      </c>
      <c r="G27" s="11">
        <f t="shared" si="3"/>
        <v>-15.5</v>
      </c>
      <c r="H27" s="4">
        <f t="shared" si="2"/>
        <v>-1</v>
      </c>
    </row>
    <row r="28" spans="1:8" ht="14.15" customHeight="1" x14ac:dyDescent="0.35">
      <c r="A28" s="8"/>
      <c r="B28" s="13" t="s">
        <v>48</v>
      </c>
      <c r="C28" s="11">
        <v>60.317459999999997</v>
      </c>
      <c r="D28" s="11">
        <v>0</v>
      </c>
      <c r="E28" s="11">
        <v>0</v>
      </c>
      <c r="F28" s="37">
        <v>70.899999999999991</v>
      </c>
      <c r="G28" s="11">
        <f t="shared" si="3"/>
        <v>10.582539999999995</v>
      </c>
      <c r="H28" s="4">
        <f t="shared" si="2"/>
        <v>0.17544737460761767</v>
      </c>
    </row>
    <row r="29" spans="1:8" ht="14.15" customHeight="1" x14ac:dyDescent="0.35">
      <c r="A29" s="8"/>
      <c r="B29" s="24" t="s">
        <v>18</v>
      </c>
      <c r="C29" s="26">
        <v>29.953806</v>
      </c>
      <c r="D29" s="26">
        <v>0</v>
      </c>
      <c r="E29" s="26">
        <v>0</v>
      </c>
      <c r="F29" s="38">
        <v>25.99</v>
      </c>
      <c r="G29" s="11">
        <f t="shared" si="3"/>
        <v>-3.9638060000000017</v>
      </c>
      <c r="H29" s="4">
        <f t="shared" si="2"/>
        <v>-0.1323306293697703</v>
      </c>
    </row>
    <row r="30" spans="1:8" ht="14.15" customHeight="1" x14ac:dyDescent="0.35">
      <c r="A30" s="8"/>
      <c r="B30" s="25" t="s">
        <v>19</v>
      </c>
      <c r="C30" s="26">
        <v>24.274919000000001</v>
      </c>
      <c r="D30" s="26">
        <v>0</v>
      </c>
      <c r="E30" s="26">
        <v>0</v>
      </c>
      <c r="F30" s="38">
        <v>24.61</v>
      </c>
      <c r="G30" s="11">
        <f t="shared" si="3"/>
        <v>0.33508099999999885</v>
      </c>
      <c r="H30" s="4">
        <f t="shared" si="2"/>
        <v>1.3803588798792649E-2</v>
      </c>
    </row>
    <row r="31" spans="1:8" ht="14.15" customHeight="1" x14ac:dyDescent="0.35">
      <c r="A31" s="8"/>
      <c r="B31" s="25" t="s">
        <v>20</v>
      </c>
      <c r="C31" s="26">
        <v>6.0887349999999998</v>
      </c>
      <c r="D31" s="26">
        <v>0</v>
      </c>
      <c r="E31" s="26">
        <v>0</v>
      </c>
      <c r="F31" s="38">
        <v>20.3</v>
      </c>
      <c r="G31" s="11">
        <f t="shared" si="3"/>
        <v>14.211265000000001</v>
      </c>
      <c r="H31" s="4">
        <f t="shared" si="2"/>
        <v>2.3340258690844653</v>
      </c>
    </row>
    <row r="32" spans="1:8" ht="15" customHeight="1" x14ac:dyDescent="0.35">
      <c r="A32" s="57" t="s">
        <v>21</v>
      </c>
      <c r="B32" s="57"/>
      <c r="C32" s="12">
        <v>346.47908999999999</v>
      </c>
      <c r="D32" s="12">
        <v>0</v>
      </c>
      <c r="E32" s="12">
        <v>0</v>
      </c>
      <c r="F32" s="12">
        <v>319.57</v>
      </c>
      <c r="G32" s="12">
        <f t="shared" ref="G32:G39" si="4">F32-C32</f>
        <v>-26.909089999999992</v>
      </c>
      <c r="H32" s="5">
        <f>G32/C32</f>
        <v>-7.7664398160362275E-2</v>
      </c>
    </row>
    <row r="33" spans="1:11" ht="14.15" customHeight="1" x14ac:dyDescent="0.35">
      <c r="A33" s="8"/>
      <c r="B33" s="13" t="s">
        <v>49</v>
      </c>
      <c r="C33" s="11">
        <v>214.654167</v>
      </c>
      <c r="D33" s="11">
        <v>0</v>
      </c>
      <c r="E33" s="11">
        <v>0</v>
      </c>
      <c r="F33" s="10">
        <v>231.23999999999998</v>
      </c>
      <c r="G33" s="11">
        <f t="shared" si="4"/>
        <v>16.58583299999998</v>
      </c>
      <c r="H33" s="4">
        <f t="shared" si="2"/>
        <v>7.7267696368549785E-2</v>
      </c>
    </row>
    <row r="34" spans="1:11" ht="14.15" customHeight="1" x14ac:dyDescent="0.35">
      <c r="A34" s="8"/>
      <c r="B34" s="15" t="s">
        <v>22</v>
      </c>
      <c r="C34" s="11">
        <v>7.0838000000000001</v>
      </c>
      <c r="D34" s="11">
        <v>0</v>
      </c>
      <c r="E34" s="11">
        <v>0</v>
      </c>
      <c r="F34" s="37">
        <v>7.66</v>
      </c>
      <c r="G34" s="11">
        <f t="shared" si="4"/>
        <v>0.57620000000000005</v>
      </c>
      <c r="H34" s="4">
        <f t="shared" si="2"/>
        <v>8.1340523447866964E-2</v>
      </c>
    </row>
    <row r="35" spans="1:11" ht="15" customHeight="1" thickBot="1" x14ac:dyDescent="0.4">
      <c r="A35" s="46" t="s">
        <v>23</v>
      </c>
      <c r="B35" s="46"/>
      <c r="C35" s="12">
        <v>221.737967</v>
      </c>
      <c r="D35" s="12">
        <v>0</v>
      </c>
      <c r="E35" s="12">
        <v>0</v>
      </c>
      <c r="F35" s="16">
        <v>238.89999999999998</v>
      </c>
      <c r="G35" s="16">
        <f t="shared" si="4"/>
        <v>17.16203299999998</v>
      </c>
      <c r="H35" s="5">
        <f>G35/C35</f>
        <v>7.7397809821175015E-2</v>
      </c>
    </row>
    <row r="36" spans="1:11" ht="15" customHeight="1" x14ac:dyDescent="0.35">
      <c r="A36" s="47" t="s">
        <v>24</v>
      </c>
      <c r="B36" s="47"/>
      <c r="C36" s="17">
        <v>169.88961</v>
      </c>
      <c r="D36" s="17">
        <v>8.94665</v>
      </c>
      <c r="E36" s="17">
        <v>0</v>
      </c>
      <c r="F36" s="39">
        <v>199.66</v>
      </c>
      <c r="G36" s="17">
        <f t="shared" si="4"/>
        <v>29.770389999999992</v>
      </c>
      <c r="H36" s="3">
        <f>G36/C36</f>
        <v>0.1752337297142538</v>
      </c>
    </row>
    <row r="37" spans="1:11" ht="15" customHeight="1" x14ac:dyDescent="0.35">
      <c r="A37" s="18" t="s">
        <v>50</v>
      </c>
      <c r="B37" s="18"/>
      <c r="C37" s="19">
        <v>8.620000000000001</v>
      </c>
      <c r="D37" s="19">
        <v>0</v>
      </c>
      <c r="E37" s="19">
        <v>0</v>
      </c>
      <c r="F37" s="40">
        <v>12.43</v>
      </c>
      <c r="G37" s="20">
        <f t="shared" si="4"/>
        <v>3.8099999999999987</v>
      </c>
      <c r="H37" s="6">
        <f>G37/C37</f>
        <v>0.44199535962877012</v>
      </c>
      <c r="I37" s="29"/>
    </row>
    <row r="38" spans="1:11" ht="15" customHeight="1" thickBot="1" x14ac:dyDescent="0.4">
      <c r="A38" s="48" t="s">
        <v>25</v>
      </c>
      <c r="B38" s="48"/>
      <c r="C38" s="21">
        <v>161.26961</v>
      </c>
      <c r="D38" s="21">
        <v>8.94665</v>
      </c>
      <c r="E38" s="21">
        <v>0</v>
      </c>
      <c r="F38" s="21">
        <v>187.23</v>
      </c>
      <c r="G38" s="22">
        <f t="shared" si="4"/>
        <v>25.96038999999999</v>
      </c>
      <c r="H38" s="7">
        <f>G38/C38</f>
        <v>0.16097509009912028</v>
      </c>
      <c r="K38" s="30"/>
    </row>
    <row r="39" spans="1:11" ht="15" customHeight="1" thickBot="1" x14ac:dyDescent="0.4">
      <c r="A39" s="23" t="s">
        <v>52</v>
      </c>
      <c r="B39" s="23"/>
      <c r="C39" s="20">
        <v>1136.8989750000001</v>
      </c>
      <c r="D39" s="20">
        <v>8.94665</v>
      </c>
      <c r="E39" s="20">
        <v>0</v>
      </c>
      <c r="F39" s="22">
        <v>1202.76</v>
      </c>
      <c r="G39" s="20">
        <f t="shared" si="4"/>
        <v>65.861024999999927</v>
      </c>
      <c r="H39" s="6">
        <f>G39/C39</f>
        <v>5.7930411099191927E-2</v>
      </c>
    </row>
    <row r="40" spans="1:11" ht="15" customHeight="1" x14ac:dyDescent="0.35">
      <c r="A40" s="49" t="s">
        <v>26</v>
      </c>
      <c r="B40" s="49"/>
      <c r="C40" s="49"/>
      <c r="D40" s="49"/>
      <c r="E40" s="49"/>
      <c r="F40" s="49"/>
      <c r="G40" s="49"/>
      <c r="H40" s="49"/>
    </row>
    <row r="41" spans="1:11" ht="42" customHeight="1" x14ac:dyDescent="0.35">
      <c r="A41" s="43" t="s">
        <v>55</v>
      </c>
      <c r="B41" s="43"/>
      <c r="C41" s="43"/>
      <c r="D41" s="43"/>
      <c r="E41" s="43"/>
      <c r="F41" s="43"/>
      <c r="G41" s="43"/>
      <c r="H41" s="43"/>
      <c r="I41" s="27"/>
    </row>
    <row r="42" spans="1:11" ht="15" customHeight="1" x14ac:dyDescent="0.35">
      <c r="A42" s="43" t="s">
        <v>53</v>
      </c>
      <c r="B42" s="43"/>
      <c r="C42" s="43"/>
      <c r="D42" s="43"/>
      <c r="E42" s="43"/>
      <c r="F42" s="43"/>
      <c r="G42" s="43"/>
      <c r="H42" s="43"/>
    </row>
    <row r="43" spans="1:11" ht="14.15" customHeight="1" x14ac:dyDescent="0.35">
      <c r="A43" s="43" t="s">
        <v>38</v>
      </c>
      <c r="B43" s="43"/>
      <c r="C43" s="43"/>
      <c r="D43" s="43"/>
      <c r="E43" s="43"/>
      <c r="F43" s="43"/>
      <c r="G43" s="43"/>
      <c r="H43" s="43"/>
    </row>
    <row r="44" spans="1:11" ht="14.15" customHeight="1" x14ac:dyDescent="0.35">
      <c r="A44" s="43" t="s">
        <v>37</v>
      </c>
      <c r="B44" s="43"/>
      <c r="C44" s="43"/>
      <c r="D44" s="43"/>
      <c r="E44" s="43"/>
      <c r="F44" s="43"/>
      <c r="G44" s="43"/>
      <c r="H44" s="43"/>
      <c r="I44" s="27"/>
    </row>
    <row r="45" spans="1:11" ht="14.15" customHeight="1" x14ac:dyDescent="0.35">
      <c r="A45" s="43" t="s">
        <v>39</v>
      </c>
      <c r="B45" s="43"/>
      <c r="C45" s="43"/>
      <c r="D45" s="43"/>
      <c r="E45" s="43"/>
      <c r="F45" s="43"/>
      <c r="G45" s="43"/>
      <c r="H45" s="43"/>
      <c r="I45" s="32"/>
    </row>
    <row r="46" spans="1:11" ht="14.15" customHeight="1" x14ac:dyDescent="0.35">
      <c r="A46" s="43" t="s">
        <v>43</v>
      </c>
      <c r="B46" s="43"/>
      <c r="C46" s="43"/>
      <c r="D46" s="43"/>
      <c r="E46" s="43"/>
      <c r="F46" s="43"/>
      <c r="G46" s="43"/>
      <c r="H46" s="43"/>
      <c r="I46" s="32"/>
    </row>
    <row r="47" spans="1:11" ht="28" customHeight="1" x14ac:dyDescent="0.35">
      <c r="A47" s="43" t="s">
        <v>44</v>
      </c>
      <c r="B47" s="43"/>
      <c r="C47" s="43"/>
      <c r="D47" s="43"/>
      <c r="E47" s="43"/>
      <c r="F47" s="43"/>
      <c r="G47" s="43"/>
      <c r="H47" s="43"/>
      <c r="I47" s="32"/>
    </row>
    <row r="48" spans="1:11" ht="14.15" customHeight="1" x14ac:dyDescent="0.35">
      <c r="A48" s="45" t="s">
        <v>40</v>
      </c>
      <c r="B48" s="45"/>
      <c r="C48" s="45"/>
      <c r="D48" s="45"/>
      <c r="E48" s="45"/>
      <c r="F48" s="45"/>
      <c r="G48" s="45"/>
      <c r="H48" s="45"/>
      <c r="I48" s="33"/>
    </row>
    <row r="49" spans="1:9" ht="14.15" customHeight="1" x14ac:dyDescent="0.35">
      <c r="A49" s="43" t="s">
        <v>54</v>
      </c>
      <c r="B49" s="43"/>
      <c r="C49" s="43"/>
      <c r="D49" s="43"/>
      <c r="E49" s="43"/>
      <c r="F49" s="43"/>
      <c r="G49" s="43"/>
      <c r="H49" s="43"/>
      <c r="I49" s="32"/>
    </row>
    <row r="50" spans="1:9" ht="42" customHeight="1" x14ac:dyDescent="0.35">
      <c r="A50" s="44" t="s">
        <v>41</v>
      </c>
      <c r="B50" s="44"/>
      <c r="C50" s="44"/>
      <c r="D50" s="44"/>
      <c r="E50" s="44"/>
      <c r="F50" s="44"/>
      <c r="G50" s="44"/>
      <c r="H50" s="44"/>
      <c r="I50" s="34"/>
    </row>
    <row r="51" spans="1:9" ht="39" customHeight="1" x14ac:dyDescent="0.35">
      <c r="A51" s="43" t="s">
        <v>42</v>
      </c>
      <c r="B51" s="43"/>
      <c r="C51" s="43"/>
      <c r="D51" s="43"/>
      <c r="E51" s="43"/>
      <c r="F51" s="43"/>
      <c r="G51" s="43"/>
      <c r="H51" s="43"/>
      <c r="I51" s="28"/>
    </row>
  </sheetData>
  <mergeCells count="29">
    <mergeCell ref="A1:H1"/>
    <mergeCell ref="A2:H2"/>
    <mergeCell ref="A3:B3"/>
    <mergeCell ref="C3:C5"/>
    <mergeCell ref="E3:E5"/>
    <mergeCell ref="F3:F5"/>
    <mergeCell ref="G4:H4"/>
    <mergeCell ref="A35:B35"/>
    <mergeCell ref="A36:B36"/>
    <mergeCell ref="A38:B38"/>
    <mergeCell ref="A40:H40"/>
    <mergeCell ref="D3:D5"/>
    <mergeCell ref="G3:H3"/>
    <mergeCell ref="A5:B5"/>
    <mergeCell ref="A6:B6"/>
    <mergeCell ref="A8:B8"/>
    <mergeCell ref="A15:B15"/>
    <mergeCell ref="A32:B32"/>
    <mergeCell ref="A49:H49"/>
    <mergeCell ref="A50:H50"/>
    <mergeCell ref="A51:H51"/>
    <mergeCell ref="A41:H41"/>
    <mergeCell ref="A42:H42"/>
    <mergeCell ref="A43:H43"/>
    <mergeCell ref="A44:H44"/>
    <mergeCell ref="A45:H45"/>
    <mergeCell ref="A47:H47"/>
    <mergeCell ref="A48:H48"/>
    <mergeCell ref="A46:H46"/>
  </mergeCells>
  <printOptions horizontalCentered="1"/>
  <pageMargins left="0.7" right="0.7" top="0.75" bottom="0.7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 Fac Funding by Proj</vt:lpstr>
      <vt:lpstr>'Maj Fac Funding by Proj'!Print_Area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Chantel</cp:lastModifiedBy>
  <cp:lastPrinted>2022-03-28T21:00:38Z</cp:lastPrinted>
  <dcterms:created xsi:type="dcterms:W3CDTF">2022-03-07T14:47:27Z</dcterms:created>
  <dcterms:modified xsi:type="dcterms:W3CDTF">2022-03-28T21:00:46Z</dcterms:modified>
</cp:coreProperties>
</file>