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29FBDECE-6FF6-4EE9-8FFA-81C57B64AA92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NSF Wrkfrce" sheetId="21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'NSF Wrkfrce'!$A$1:$F$21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1" l="1"/>
  <c r="F19" i="21" s="1"/>
  <c r="F18" i="21"/>
  <c r="E18" i="21"/>
  <c r="D17" i="21"/>
  <c r="D20" i="21" s="1"/>
  <c r="E16" i="21"/>
  <c r="F16" i="21" s="1"/>
  <c r="E15" i="21"/>
  <c r="F15" i="21" s="1"/>
  <c r="E14" i="21"/>
  <c r="F14" i="21" s="1"/>
  <c r="E13" i="21"/>
  <c r="F13" i="21" s="1"/>
  <c r="E12" i="21"/>
  <c r="F12" i="21" s="1"/>
  <c r="E11" i="21"/>
  <c r="D11" i="21"/>
  <c r="C11" i="21"/>
  <c r="C17" i="21" s="1"/>
  <c r="C20" i="21" s="1"/>
  <c r="B11" i="21"/>
  <c r="F11" i="21" s="1"/>
  <c r="F9" i="21"/>
  <c r="E9" i="21"/>
  <c r="F8" i="21"/>
  <c r="E8" i="21"/>
  <c r="F7" i="21"/>
  <c r="E7" i="21"/>
  <c r="D6" i="21"/>
  <c r="E6" i="21" s="1"/>
  <c r="C6" i="21"/>
  <c r="B6" i="21"/>
  <c r="F6" i="21" l="1"/>
  <c r="B17" i="21"/>
  <c r="B20" i="21" l="1"/>
  <c r="E17" i="21"/>
  <c r="F17" i="21" s="1"/>
  <c r="E20" i="21" l="1"/>
  <c r="F20" i="21" s="1"/>
</calcChain>
</file>

<file path=xl/sharedStrings.xml><?xml version="1.0" encoding="utf-8"?>
<sst xmlns="http://schemas.openxmlformats.org/spreadsheetml/2006/main" count="25" uniqueCount="22">
  <si>
    <t xml:space="preserve">Full-Time Equivalents (FTE) </t>
  </si>
  <si>
    <t>Regular</t>
  </si>
  <si>
    <t>Arctic Research Commission</t>
  </si>
  <si>
    <t>IPAs (FTE)</t>
  </si>
  <si>
    <t>Detailees to NSF</t>
  </si>
  <si>
    <t xml:space="preserve"> NSF Workforce</t>
  </si>
  <si>
    <t>Amount</t>
  </si>
  <si>
    <t>Percent</t>
  </si>
  <si>
    <t>FTE Allocation</t>
  </si>
  <si>
    <t>Total, Federal Employees (FTE) Usage</t>
  </si>
  <si>
    <t xml:space="preserve">AOAM </t>
  </si>
  <si>
    <t>Total, NSF Workforce (FTE)</t>
  </si>
  <si>
    <t>IPAs</t>
  </si>
  <si>
    <t>Office of the National Science Board</t>
  </si>
  <si>
    <t>FTE Usage (Actual/Projected)</t>
  </si>
  <si>
    <t>Office of Inspector General</t>
  </si>
  <si>
    <r>
      <t>Pathways Interns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</si>
  <si>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The Pathways Intern program was established by Executive Order 13562, Recruiting and Hiring Students and Recent Graduates.  The internship program offers part- or full-time paid internships in federal agencies to qualifying students (students in high schools, community colleges, four-year colleges, trade schools, career and technical education programs, and other qualifying technical education programs).</t>
    </r>
  </si>
  <si>
    <t>FY 2023 Request</t>
  </si>
  <si>
    <t>FY 2021 Actual</t>
  </si>
  <si>
    <t>FY 2022
(TBD)</t>
  </si>
  <si>
    <t>Change over 
FY 2021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</si>
</sst>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#,##0;\-#,##0;&quot;-&quot;??"/>
    <numFmt numFmtId="167" formatCode="#,##0.00;\-#,##0.00;&quot;-&quot;??"/>
    <numFmt numFmtId="168" formatCode="0.0%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theme="1"/>
      <name val="Open Sans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9"/>
      <name val="Open Sans"/>
    </font>
    <font>
      <b/>
      <i/>
      <sz val="9"/>
      <color theme="1"/>
      <name val="Open Sans"/>
    </font>
    <font>
      <u/>
      <sz val="9"/>
      <color theme="1"/>
      <name val="Open Sans"/>
    </font>
    <font>
      <i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6" applyNumberFormat="0" applyAlignment="0" applyProtection="0"/>
    <xf numFmtId="165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9" applyNumberFormat="0" applyFill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6" applyNumberFormat="0" applyAlignment="0" applyProtection="0"/>
    <xf numFmtId="165" fontId="17" fillId="0" borderId="12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3" applyNumberFormat="0" applyFont="0" applyAlignment="0" applyProtection="0"/>
    <xf numFmtId="165" fontId="2" fillId="2" borderId="3" applyNumberFormat="0" applyFont="0" applyAlignment="0" applyProtection="0"/>
    <xf numFmtId="165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5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18" applyNumberFormat="0" applyFill="0" applyAlignment="0" applyProtection="0"/>
    <xf numFmtId="165" fontId="26" fillId="0" borderId="19" applyNumberFormat="0" applyFill="0" applyAlignment="0" applyProtection="0"/>
    <xf numFmtId="165" fontId="27" fillId="0" borderId="20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1" applyNumberFormat="0" applyAlignment="0" applyProtection="0"/>
    <xf numFmtId="165" fontId="32" fillId="29" borderId="22" applyNumberFormat="0" applyAlignment="0" applyProtection="0"/>
    <xf numFmtId="165" fontId="33" fillId="29" borderId="21" applyNumberFormat="0" applyAlignment="0" applyProtection="0"/>
    <xf numFmtId="165" fontId="34" fillId="0" borderId="23" applyNumberFormat="0" applyFill="0" applyAlignment="0" applyProtection="0"/>
    <xf numFmtId="165" fontId="35" fillId="30" borderId="24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5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26">
      <alignment horizontal="right"/>
    </xf>
    <xf numFmtId="165" fontId="41" fillId="55" borderId="26">
      <alignment horizontal="right"/>
    </xf>
    <xf numFmtId="3" fontId="9" fillId="55" borderId="26">
      <alignment horizontal="right"/>
    </xf>
    <xf numFmtId="3" fontId="9" fillId="55" borderId="26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27">
      <alignment horizontal="center" vertical="center"/>
    </xf>
    <xf numFmtId="49" fontId="23" fillId="58" borderId="30">
      <alignment horizontal="center" vertical="center"/>
    </xf>
    <xf numFmtId="165" fontId="43" fillId="0" borderId="17">
      <alignment horizontal="center" vertical="center"/>
    </xf>
    <xf numFmtId="165" fontId="44" fillId="59" borderId="31">
      <alignment horizontal="center" vertical="center" textRotation="90" wrapText="1"/>
    </xf>
    <xf numFmtId="165" fontId="45" fillId="0" borderId="28">
      <alignment horizontal="left" wrapText="1"/>
    </xf>
    <xf numFmtId="165" fontId="45" fillId="0" borderId="28">
      <alignment horizontal="left" wrapText="1"/>
    </xf>
    <xf numFmtId="165" fontId="45" fillId="58" borderId="28">
      <alignment horizontal="left" wrapText="1"/>
    </xf>
    <xf numFmtId="165" fontId="45" fillId="58" borderId="28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29">
      <alignment horizontal="center" vertical="center"/>
    </xf>
    <xf numFmtId="165" fontId="47" fillId="58" borderId="30">
      <alignment horizontal="center" vertical="center"/>
    </xf>
    <xf numFmtId="165" fontId="48" fillId="0" borderId="0">
      <alignment horizontal="left" vertical="top" wrapText="1"/>
    </xf>
    <xf numFmtId="165" fontId="49" fillId="56" borderId="32">
      <alignment horizontal="left" vertical="top" wrapText="1" indent="8"/>
    </xf>
    <xf numFmtId="165" fontId="47" fillId="0" borderId="0">
      <alignment horizontal="left" indent="5"/>
    </xf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5" fillId="30" borderId="24" applyNumberFormat="0" applyAlignment="0" applyProtection="0"/>
    <xf numFmtId="165" fontId="35" fillId="30" borderId="24" applyNumberFormat="0" applyAlignment="0" applyProtection="0"/>
    <xf numFmtId="165" fontId="35" fillId="30" borderId="24" applyNumberFormat="0" applyAlignment="0" applyProtection="0"/>
    <xf numFmtId="165" fontId="35" fillId="30" borderId="24" applyNumberFormat="0" applyAlignment="0" applyProtection="0"/>
    <xf numFmtId="165" fontId="35" fillId="30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18" applyNumberFormat="0" applyFill="0" applyAlignment="0" applyProtection="0"/>
    <xf numFmtId="165" fontId="25" fillId="0" borderId="18" applyNumberFormat="0" applyFill="0" applyAlignment="0" applyProtection="0"/>
    <xf numFmtId="165" fontId="25" fillId="0" borderId="18" applyNumberFormat="0" applyFill="0" applyAlignment="0" applyProtection="0"/>
    <xf numFmtId="165" fontId="25" fillId="0" borderId="18" applyNumberFormat="0" applyFill="0" applyAlignment="0" applyProtection="0"/>
    <xf numFmtId="165" fontId="25" fillId="0" borderId="18" applyNumberFormat="0" applyFill="0" applyAlignment="0" applyProtection="0"/>
    <xf numFmtId="165" fontId="26" fillId="0" borderId="19" applyNumberFormat="0" applyFill="0" applyAlignment="0" applyProtection="0"/>
    <xf numFmtId="165" fontId="26" fillId="0" borderId="19" applyNumberFormat="0" applyFill="0" applyAlignment="0" applyProtection="0"/>
    <xf numFmtId="165" fontId="26" fillId="0" borderId="19" applyNumberFormat="0" applyFill="0" applyAlignment="0" applyProtection="0"/>
    <xf numFmtId="165" fontId="26" fillId="0" borderId="19" applyNumberFormat="0" applyFill="0" applyAlignment="0" applyProtection="0"/>
    <xf numFmtId="165" fontId="26" fillId="0" borderId="19" applyNumberFormat="0" applyFill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21" applyNumberFormat="0" applyAlignment="0" applyProtection="0"/>
    <xf numFmtId="165" fontId="31" fillId="28" borderId="21" applyNumberFormat="0" applyAlignment="0" applyProtection="0"/>
    <xf numFmtId="165" fontId="31" fillId="28" borderId="21" applyNumberFormat="0" applyAlignment="0" applyProtection="0"/>
    <xf numFmtId="165" fontId="31" fillId="28" borderId="21" applyNumberFormat="0" applyAlignment="0" applyProtection="0"/>
    <xf numFmtId="165" fontId="31" fillId="28" borderId="21" applyNumberFormat="0" applyAlignment="0" applyProtection="0"/>
    <xf numFmtId="165" fontId="34" fillId="0" borderId="23" applyNumberFormat="0" applyFill="0" applyAlignment="0" applyProtection="0"/>
    <xf numFmtId="165" fontId="34" fillId="0" borderId="23" applyNumberFormat="0" applyFill="0" applyAlignment="0" applyProtection="0"/>
    <xf numFmtId="165" fontId="34" fillId="0" borderId="23" applyNumberFormat="0" applyFill="0" applyAlignment="0" applyProtection="0"/>
    <xf numFmtId="165" fontId="34" fillId="0" borderId="23" applyNumberFormat="0" applyFill="0" applyAlignment="0" applyProtection="0"/>
    <xf numFmtId="165" fontId="34" fillId="0" borderId="23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2" fillId="29" borderId="22" applyNumberFormat="0" applyAlignment="0" applyProtection="0"/>
    <xf numFmtId="165" fontId="32" fillId="29" borderId="22" applyNumberFormat="0" applyAlignment="0" applyProtection="0"/>
    <xf numFmtId="165" fontId="32" fillId="29" borderId="22" applyNumberFormat="0" applyAlignment="0" applyProtection="0"/>
    <xf numFmtId="165" fontId="32" fillId="29" borderId="22" applyNumberFormat="0" applyAlignment="0" applyProtection="0"/>
    <xf numFmtId="165" fontId="32" fillId="29" borderId="2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5" applyNumberFormat="0" applyFill="0" applyAlignment="0" applyProtection="0"/>
    <xf numFmtId="165" fontId="38" fillId="0" borderId="25" applyNumberFormat="0" applyFill="0" applyAlignment="0" applyProtection="0"/>
    <xf numFmtId="165" fontId="38" fillId="0" borderId="25" applyNumberFormat="0" applyFill="0" applyAlignment="0" applyProtection="0"/>
    <xf numFmtId="165" fontId="38" fillId="0" borderId="25" applyNumberFormat="0" applyFill="0" applyAlignment="0" applyProtection="0"/>
    <xf numFmtId="165" fontId="38" fillId="0" borderId="25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165" fontId="54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6" fillId="0" borderId="18" applyNumberFormat="0" applyFill="0" applyAlignment="0" applyProtection="0"/>
    <xf numFmtId="165" fontId="57" fillId="0" borderId="19" applyNumberFormat="0" applyFill="0" applyAlignment="0" applyProtection="0"/>
    <xf numFmtId="165" fontId="58" fillId="0" borderId="20" applyNumberFormat="0" applyFill="0" applyAlignment="0" applyProtection="0"/>
    <xf numFmtId="165" fontId="58" fillId="0" borderId="0" applyNumberFormat="0" applyFill="0" applyBorder="0" applyAlignment="0" applyProtection="0"/>
    <xf numFmtId="165" fontId="59" fillId="25" borderId="0" applyNumberFormat="0" applyBorder="0" applyAlignment="0" applyProtection="0"/>
    <xf numFmtId="165" fontId="60" fillId="26" borderId="0" applyNumberFormat="0" applyBorder="0" applyAlignment="0" applyProtection="0"/>
    <xf numFmtId="165" fontId="61" fillId="27" borderId="0" applyNumberFormat="0" applyBorder="0" applyAlignment="0" applyProtection="0"/>
    <xf numFmtId="165" fontId="62" fillId="28" borderId="21" applyNumberFormat="0" applyAlignment="0" applyProtection="0"/>
    <xf numFmtId="165" fontId="63" fillId="29" borderId="22" applyNumberFormat="0" applyAlignment="0" applyProtection="0"/>
    <xf numFmtId="165" fontId="64" fillId="29" borderId="21" applyNumberFormat="0" applyAlignment="0" applyProtection="0"/>
    <xf numFmtId="165" fontId="65" fillId="0" borderId="23" applyNumberFormat="0" applyFill="0" applyAlignment="0" applyProtection="0"/>
    <xf numFmtId="165" fontId="66" fillId="30" borderId="24" applyNumberFormat="0" applyAlignment="0" applyProtection="0"/>
    <xf numFmtId="165" fontId="55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25" applyNumberFormat="0" applyFill="0" applyAlignment="0" applyProtection="0"/>
    <xf numFmtId="165" fontId="69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69" fillId="34" borderId="0" applyNumberFormat="0" applyBorder="0" applyAlignment="0" applyProtection="0"/>
    <xf numFmtId="165" fontId="69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69" fillId="38" borderId="0" applyNumberFormat="0" applyBorder="0" applyAlignment="0" applyProtection="0"/>
    <xf numFmtId="165" fontId="69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69" fillId="42" borderId="0" applyNumberFormat="0" applyBorder="0" applyAlignment="0" applyProtection="0"/>
    <xf numFmtId="165" fontId="69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69" fillId="46" borderId="0" applyNumberFormat="0" applyBorder="0" applyAlignment="0" applyProtection="0"/>
    <xf numFmtId="165" fontId="69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69" fillId="50" borderId="0" applyNumberFormat="0" applyBorder="0" applyAlignment="0" applyProtection="0"/>
    <xf numFmtId="165" fontId="69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69" fillId="54" borderId="0" applyNumberFormat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18" applyNumberFormat="0" applyFill="0" applyAlignment="0" applyProtection="0"/>
    <xf numFmtId="165" fontId="26" fillId="0" borderId="19" applyNumberFormat="0" applyFill="0" applyAlignment="0" applyProtection="0"/>
    <xf numFmtId="165" fontId="27" fillId="0" borderId="20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1" applyNumberFormat="0" applyAlignment="0" applyProtection="0"/>
    <xf numFmtId="165" fontId="32" fillId="29" borderId="22" applyNumberFormat="0" applyAlignment="0" applyProtection="0"/>
    <xf numFmtId="165" fontId="33" fillId="29" borderId="21" applyNumberFormat="0" applyAlignment="0" applyProtection="0"/>
    <xf numFmtId="165" fontId="34" fillId="0" borderId="23" applyNumberFormat="0" applyFill="0" applyAlignment="0" applyProtection="0"/>
    <xf numFmtId="165" fontId="35" fillId="30" borderId="24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5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165" fontId="0" fillId="0" borderId="0" xfId="0"/>
    <xf numFmtId="165" fontId="72" fillId="0" borderId="0" xfId="0" applyFont="1"/>
    <xf numFmtId="0" fontId="72" fillId="0" borderId="0" xfId="0" applyNumberFormat="1" applyFont="1"/>
    <xf numFmtId="0" fontId="72" fillId="0" borderId="0" xfId="0" applyNumberFormat="1" applyFont="1" applyBorder="1"/>
    <xf numFmtId="0" fontId="72" fillId="0" borderId="2" xfId="0" applyNumberFormat="1" applyFont="1" applyBorder="1"/>
    <xf numFmtId="165" fontId="75" fillId="0" borderId="2" xfId="0" applyFont="1" applyFill="1" applyBorder="1" applyAlignment="1">
      <alignment horizontal="right" wrapText="1"/>
    </xf>
    <xf numFmtId="0" fontId="72" fillId="0" borderId="0" xfId="0" applyNumberFormat="1" applyFont="1" applyBorder="1" applyAlignment="1">
      <alignment vertical="top"/>
    </xf>
    <xf numFmtId="3" fontId="77" fillId="0" borderId="0" xfId="0" applyNumberFormat="1" applyFont="1" applyBorder="1" applyAlignment="1">
      <alignment vertical="top"/>
    </xf>
    <xf numFmtId="166" fontId="77" fillId="0" borderId="0" xfId="0" applyNumberFormat="1" applyFont="1" applyAlignment="1">
      <alignment horizontal="right" vertical="top"/>
    </xf>
    <xf numFmtId="168" fontId="77" fillId="0" borderId="0" xfId="6224" applyNumberFormat="1" applyFont="1" applyAlignment="1">
      <alignment horizontal="right" vertical="top"/>
    </xf>
    <xf numFmtId="0" fontId="72" fillId="0" borderId="0" xfId="0" applyNumberFormat="1" applyFont="1" applyBorder="1" applyAlignment="1">
      <alignment horizontal="left" vertical="top" indent="1"/>
    </xf>
    <xf numFmtId="3" fontId="72" fillId="0" borderId="0" xfId="0" applyNumberFormat="1" applyFont="1" applyFill="1" applyBorder="1" applyAlignment="1">
      <alignment vertical="top"/>
    </xf>
    <xf numFmtId="166" fontId="72" fillId="0" borderId="0" xfId="0" applyNumberFormat="1" applyFont="1" applyFill="1" applyAlignment="1">
      <alignment vertical="top"/>
    </xf>
    <xf numFmtId="166" fontId="72" fillId="0" borderId="0" xfId="0" applyNumberFormat="1" applyFont="1" applyAlignment="1">
      <alignment horizontal="right" vertical="top"/>
    </xf>
    <xf numFmtId="168" fontId="72" fillId="0" borderId="0" xfId="6224" applyNumberFormat="1" applyFont="1" applyAlignment="1">
      <alignment horizontal="right" vertical="top"/>
    </xf>
    <xf numFmtId="0" fontId="72" fillId="0" borderId="16" xfId="0" applyNumberFormat="1" applyFont="1" applyBorder="1" applyAlignment="1">
      <alignment horizontal="left" vertical="top" indent="1"/>
    </xf>
    <xf numFmtId="3" fontId="72" fillId="0" borderId="16" xfId="0" applyNumberFormat="1" applyFont="1" applyFill="1" applyBorder="1" applyAlignment="1">
      <alignment vertical="top"/>
    </xf>
    <xf numFmtId="0" fontId="72" fillId="0" borderId="34" xfId="0" applyNumberFormat="1" applyFont="1" applyBorder="1" applyAlignment="1">
      <alignment vertical="top"/>
    </xf>
    <xf numFmtId="3" fontId="78" fillId="0" borderId="34" xfId="0" applyNumberFormat="1" applyFont="1" applyFill="1" applyBorder="1" applyAlignment="1">
      <alignment vertical="top"/>
    </xf>
    <xf numFmtId="166" fontId="72" fillId="0" borderId="34" xfId="0" applyNumberFormat="1" applyFont="1" applyFill="1" applyBorder="1" applyAlignment="1">
      <alignment vertical="top"/>
    </xf>
    <xf numFmtId="166" fontId="72" fillId="0" borderId="34" xfId="0" applyNumberFormat="1" applyFont="1" applyBorder="1" applyAlignment="1">
      <alignment horizontal="right" vertical="top"/>
    </xf>
    <xf numFmtId="9" fontId="72" fillId="0" borderId="34" xfId="6224" applyFont="1" applyBorder="1" applyAlignment="1">
      <alignment horizontal="right" vertical="top"/>
    </xf>
    <xf numFmtId="0" fontId="76" fillId="0" borderId="0" xfId="0" applyNumberFormat="1" applyFont="1" applyBorder="1" applyAlignment="1">
      <alignment vertical="top"/>
    </xf>
    <xf numFmtId="167" fontId="72" fillId="0" borderId="0" xfId="0" applyNumberFormat="1" applyFont="1" applyBorder="1" applyAlignment="1">
      <alignment horizontal="right" vertical="top"/>
    </xf>
    <xf numFmtId="3" fontId="77" fillId="0" borderId="0" xfId="0" applyNumberFormat="1" applyFont="1" applyFill="1" applyBorder="1" applyAlignment="1">
      <alignment vertical="top"/>
    </xf>
    <xf numFmtId="0" fontId="72" fillId="0" borderId="0" xfId="0" applyNumberFormat="1" applyFont="1" applyBorder="1" applyAlignment="1">
      <alignment horizontal="left" vertical="top"/>
    </xf>
    <xf numFmtId="0" fontId="72" fillId="0" borderId="2" xfId="0" applyNumberFormat="1" applyFont="1" applyBorder="1" applyAlignment="1">
      <alignment horizontal="left" vertical="top"/>
    </xf>
    <xf numFmtId="3" fontId="72" fillId="0" borderId="2" xfId="0" applyNumberFormat="1" applyFont="1" applyFill="1" applyBorder="1" applyAlignment="1">
      <alignment vertical="top"/>
    </xf>
    <xf numFmtId="166" fontId="72" fillId="0" borderId="2" xfId="0" applyNumberFormat="1" applyFont="1" applyFill="1" applyBorder="1" applyAlignment="1">
      <alignment vertical="top"/>
    </xf>
    <xf numFmtId="167" fontId="72" fillId="0" borderId="2" xfId="0" applyNumberFormat="1" applyFont="1" applyBorder="1" applyAlignment="1">
      <alignment horizontal="right" vertical="top"/>
    </xf>
    <xf numFmtId="0" fontId="74" fillId="0" borderId="0" xfId="0" applyNumberFormat="1" applyFont="1" applyBorder="1" applyAlignment="1">
      <alignment horizontal="left" vertical="top"/>
    </xf>
    <xf numFmtId="3" fontId="74" fillId="0" borderId="0" xfId="0" applyNumberFormat="1" applyFont="1" applyFill="1" applyBorder="1" applyAlignment="1">
      <alignment vertical="top"/>
    </xf>
    <xf numFmtId="166" fontId="74" fillId="0" borderId="0" xfId="0" applyNumberFormat="1" applyFont="1" applyAlignment="1">
      <alignment vertical="top"/>
    </xf>
    <xf numFmtId="166" fontId="74" fillId="0" borderId="0" xfId="0" applyNumberFormat="1" applyFont="1" applyAlignment="1">
      <alignment horizontal="right" vertical="top"/>
    </xf>
    <xf numFmtId="168" fontId="74" fillId="0" borderId="0" xfId="6224" applyNumberFormat="1" applyFont="1" applyAlignment="1">
      <alignment horizontal="right" vertical="top"/>
    </xf>
    <xf numFmtId="0" fontId="72" fillId="0" borderId="0" xfId="0" applyNumberFormat="1" applyFont="1" applyFill="1" applyBorder="1" applyAlignment="1">
      <alignment vertical="top"/>
    </xf>
    <xf numFmtId="166" fontId="72" fillId="0" borderId="0" xfId="0" applyNumberFormat="1" applyFont="1" applyAlignment="1">
      <alignment vertical="top"/>
    </xf>
    <xf numFmtId="167" fontId="72" fillId="0" borderId="1" xfId="0" applyNumberFormat="1" applyFont="1" applyBorder="1" applyAlignment="1">
      <alignment horizontal="right" vertical="top"/>
    </xf>
    <xf numFmtId="0" fontId="74" fillId="0" borderId="4" xfId="0" applyNumberFormat="1" applyFont="1" applyBorder="1" applyAlignment="1">
      <alignment vertical="top"/>
    </xf>
    <xf numFmtId="3" fontId="74" fillId="0" borderId="4" xfId="0" applyNumberFormat="1" applyFont="1" applyFill="1" applyBorder="1" applyAlignment="1">
      <alignment vertical="top"/>
    </xf>
    <xf numFmtId="166" fontId="74" fillId="0" borderId="4" xfId="0" applyNumberFormat="1" applyFont="1" applyBorder="1" applyAlignment="1">
      <alignment vertical="top"/>
    </xf>
    <xf numFmtId="166" fontId="74" fillId="0" borderId="1" xfId="0" applyNumberFormat="1" applyFont="1" applyBorder="1" applyAlignment="1">
      <alignment horizontal="right" vertical="top"/>
    </xf>
    <xf numFmtId="168" fontId="74" fillId="0" borderId="1" xfId="6224" applyNumberFormat="1" applyFont="1" applyBorder="1" applyAlignment="1">
      <alignment horizontal="right" vertical="top"/>
    </xf>
    <xf numFmtId="165" fontId="79" fillId="0" borderId="0" xfId="0" applyFont="1"/>
    <xf numFmtId="166" fontId="72" fillId="0" borderId="16" xfId="0" applyNumberFormat="1" applyFont="1" applyFill="1" applyBorder="1" applyAlignment="1">
      <alignment vertical="top"/>
    </xf>
    <xf numFmtId="166" fontId="72" fillId="0" borderId="16" xfId="0" applyNumberFormat="1" applyFont="1" applyBorder="1" applyAlignment="1">
      <alignment horizontal="right" vertical="top"/>
    </xf>
    <xf numFmtId="168" fontId="72" fillId="0" borderId="16" xfId="6224" applyNumberFormat="1" applyFont="1" applyBorder="1" applyAlignment="1">
      <alignment horizontal="right" vertical="top"/>
    </xf>
    <xf numFmtId="165" fontId="72" fillId="0" borderId="0" xfId="0" applyFont="1" applyAlignment="1">
      <alignment vertical="top"/>
    </xf>
    <xf numFmtId="165" fontId="72" fillId="0" borderId="0" xfId="0" applyFont="1" applyBorder="1" applyAlignment="1">
      <alignment horizontal="right" vertical="top" wrapText="1"/>
    </xf>
    <xf numFmtId="165" fontId="72" fillId="0" borderId="0" xfId="0" applyFont="1" applyFill="1" applyBorder="1" applyAlignment="1">
      <alignment horizontal="right" vertical="top" wrapText="1"/>
    </xf>
    <xf numFmtId="165" fontId="75" fillId="0" borderId="0" xfId="0" applyFont="1" applyBorder="1" applyAlignment="1">
      <alignment horizontal="right" vertical="top"/>
    </xf>
    <xf numFmtId="165" fontId="78" fillId="0" borderId="0" xfId="0" applyFont="1" applyAlignment="1">
      <alignment vertical="top"/>
    </xf>
    <xf numFmtId="9" fontId="72" fillId="0" borderId="16" xfId="6224" applyFont="1" applyBorder="1" applyAlignment="1">
      <alignment horizontal="right" vertical="top"/>
    </xf>
    <xf numFmtId="166" fontId="72" fillId="0" borderId="0" xfId="0" applyNumberFormat="1" applyFont="1" applyBorder="1" applyAlignment="1">
      <alignment horizontal="right" vertical="top"/>
    </xf>
    <xf numFmtId="49" fontId="79" fillId="0" borderId="0" xfId="0" applyNumberFormat="1" applyFont="1" applyAlignment="1">
      <alignment horizontal="left" vertical="top" wrapText="1"/>
    </xf>
    <xf numFmtId="165" fontId="75" fillId="0" borderId="33" xfId="0" applyFont="1" applyFill="1" applyBorder="1" applyAlignment="1">
      <alignment horizontal="center" wrapText="1"/>
    </xf>
    <xf numFmtId="165" fontId="74" fillId="0" borderId="0" xfId="0" applyFont="1" applyAlignment="1">
      <alignment horizontal="center" vertical="top"/>
    </xf>
    <xf numFmtId="165" fontId="72" fillId="0" borderId="1" xfId="0" applyFont="1" applyBorder="1" applyAlignment="1">
      <alignment horizontal="center" vertical="top"/>
    </xf>
    <xf numFmtId="165" fontId="72" fillId="0" borderId="33" xfId="0" applyFont="1" applyBorder="1" applyAlignment="1">
      <alignment horizontal="right" wrapText="1"/>
    </xf>
    <xf numFmtId="165" fontId="72" fillId="0" borderId="2" xfId="0" applyFont="1" applyBorder="1" applyAlignment="1">
      <alignment horizontal="right" wrapText="1"/>
    </xf>
    <xf numFmtId="165" fontId="72" fillId="0" borderId="33" xfId="0" applyFont="1" applyFill="1" applyBorder="1" applyAlignment="1">
      <alignment horizontal="right" wrapText="1"/>
    </xf>
    <xf numFmtId="165" fontId="72" fillId="0" borderId="2" xfId="0" applyFont="1" applyFill="1" applyBorder="1" applyAlignment="1">
      <alignment horizontal="right" wrapText="1"/>
    </xf>
    <xf numFmtId="165" fontId="75" fillId="0" borderId="33" xfId="0" applyFont="1" applyBorder="1" applyAlignment="1">
      <alignment horizontal="right" wrapText="1"/>
    </xf>
    <xf numFmtId="165" fontId="75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0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1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8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2" xr:uid="{00000000-0005-0000-0000-00009F000000}"/>
    <cellStyle name="20% - Accent2" xfId="246" builtinId="34" customBuiltin="1"/>
    <cellStyle name="20% - Accent2 10" xfId="6204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2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29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6" xr:uid="{00000000-0005-0000-0000-00003F010000}"/>
    <cellStyle name="20% - Accent3" xfId="250" builtinId="38" customBuiltin="1"/>
    <cellStyle name="20% - Accent3 10" xfId="6208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3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0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0" xr:uid="{00000000-0005-0000-0000-0000DF010000}"/>
    <cellStyle name="20% - Accent4" xfId="254" builtinId="42" customBuiltin="1"/>
    <cellStyle name="20% - Accent4 10" xfId="6212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4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1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4" xr:uid="{00000000-0005-0000-0000-00007F020000}"/>
    <cellStyle name="20% - Accent5" xfId="258" builtinId="46" customBuiltin="1"/>
    <cellStyle name="20% - Accent5 10" xfId="6216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5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2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8" xr:uid="{00000000-0005-0000-0000-00001F030000}"/>
    <cellStyle name="20% - Accent6" xfId="262" builtinId="50" customBuiltin="1"/>
    <cellStyle name="20% - Accent6 10" xfId="6220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6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3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2" xr:uid="{00000000-0005-0000-0000-0000BF030000}"/>
    <cellStyle name="40% - Accent1" xfId="243" builtinId="31" customBuiltin="1"/>
    <cellStyle name="40% - Accent1 10" xfId="6201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7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4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3" xr:uid="{00000000-0005-0000-0000-00005F040000}"/>
    <cellStyle name="40% - Accent2" xfId="247" builtinId="35" customBuiltin="1"/>
    <cellStyle name="40% - Accent2 10" xfId="6205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8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5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7" xr:uid="{00000000-0005-0000-0000-0000FF040000}"/>
    <cellStyle name="40% - Accent3" xfId="251" builtinId="39" customBuiltin="1"/>
    <cellStyle name="40% - Accent3 10" xfId="6209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49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6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1" xr:uid="{00000000-0005-0000-0000-00009F050000}"/>
    <cellStyle name="40% - Accent4" xfId="255" builtinId="43" customBuiltin="1"/>
    <cellStyle name="40% - Accent4 10" xfId="6213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0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7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5" xr:uid="{00000000-0005-0000-0000-00003F060000}"/>
    <cellStyle name="40% - Accent5" xfId="259" builtinId="47" customBuiltin="1"/>
    <cellStyle name="40% - Accent5 10" xfId="6217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1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8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19" xr:uid="{00000000-0005-0000-0000-0000DF060000}"/>
    <cellStyle name="40% - Accent6" xfId="263" builtinId="51" customBuiltin="1"/>
    <cellStyle name="40% - Accent6 10" xfId="6221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2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39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3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4" xr:uid="{00000000-0005-0000-0000-000087070000}"/>
    <cellStyle name="60% - Accent1 6" xfId="6202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8" xr:uid="{00000000-0005-0000-0000-000090070000}"/>
    <cellStyle name="60% - Accent2 6" xfId="6206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2" xr:uid="{00000000-0005-0000-0000-000099070000}"/>
    <cellStyle name="60% - Accent3 6" xfId="6210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6" xr:uid="{00000000-0005-0000-0000-0000A2070000}"/>
    <cellStyle name="60% - Accent4 6" xfId="6214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0" xr:uid="{00000000-0005-0000-0000-0000AB070000}"/>
    <cellStyle name="60% - Accent5 6" xfId="6218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4" xr:uid="{00000000-0005-0000-0000-0000B4070000}"/>
    <cellStyle name="60% - Accent6 6" xfId="6222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1" xr:uid="{00000000-0005-0000-0000-0000BD070000}"/>
    <cellStyle name="Accent1 6" xfId="6199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5" xr:uid="{00000000-0005-0000-0000-0000C6070000}"/>
    <cellStyle name="Accent2 6" xfId="6203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09" xr:uid="{00000000-0005-0000-0000-0000CF070000}"/>
    <cellStyle name="Accent3 6" xfId="6207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3" xr:uid="{00000000-0005-0000-0000-0000D8070000}"/>
    <cellStyle name="Accent4 6" xfId="6211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7" xr:uid="{00000000-0005-0000-0000-0000E1070000}"/>
    <cellStyle name="Accent5 6" xfId="6215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1" xr:uid="{00000000-0005-0000-0000-0000EA070000}"/>
    <cellStyle name="Accent6 6" xfId="6219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1" xr:uid="{00000000-0005-0000-0000-0000F3070000}"/>
    <cellStyle name="Bad 6" xfId="6189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5" xr:uid="{00000000-0005-0000-0000-000013080000}"/>
    <cellStyle name="Calculation 6" xfId="6193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7" xr:uid="{00000000-0005-0000-0000-00001C080000}"/>
    <cellStyle name="Check Cell 6" xfId="6195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3" xr:uid="{00000000-0005-0000-0000-000027080000}"/>
    <cellStyle name="Comma 2 2 6" xfId="6140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4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5" xr:uid="{00000000-0005-0000-0000-0000C5080000}"/>
    <cellStyle name="Comma 4 7" xfId="6082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7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6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8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59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0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099" xr:uid="{00000000-0005-0000-0000-0000FF0B0000}"/>
    <cellStyle name="Explanatory Text 6" xfId="6197" xr:uid="{00000000-0005-0000-0000-0000000C0000}"/>
    <cellStyle name="Fixed" xfId="2028" xr:uid="{00000000-0005-0000-0000-0000010C0000}"/>
    <cellStyle name="Followed Hyperlink" xfId="6126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0" xr:uid="{00000000-0005-0000-0000-00000A0C0000}"/>
    <cellStyle name="Good 6" xfId="6188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6" xr:uid="{00000000-0005-0000-0000-0000130C0000}"/>
    <cellStyle name="Heading 1 6" xfId="6184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7" xr:uid="{00000000-0005-0000-0000-00001C0C0000}"/>
    <cellStyle name="Heading 2 6" xfId="6185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8" xr:uid="{00000000-0005-0000-0000-0000250C0000}"/>
    <cellStyle name="Heading 3 6" xfId="6186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89" xr:uid="{00000000-0005-0000-0000-00002E0C0000}"/>
    <cellStyle name="Heading 4 6" xfId="6187" xr:uid="{00000000-0005-0000-0000-00002F0C0000}"/>
    <cellStyle name="Hyperlink" xfId="6125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3" xr:uid="{00000000-0005-0000-0000-00003B0C0000}"/>
    <cellStyle name="Input 6" xfId="6191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6" xr:uid="{00000000-0005-0000-0000-0000440C0000}"/>
    <cellStyle name="Linked Cell 6" xfId="6194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2" xr:uid="{00000000-0005-0000-0000-00004D0C0000}"/>
    <cellStyle name="Neutral 6" xfId="6190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1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7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2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3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79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5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4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3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7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8" xr:uid="{00000000-0005-0000-0000-00004F110000}"/>
    <cellStyle name="Normal 4 4" xfId="2686" xr:uid="{00000000-0005-0000-0000-000050110000}"/>
    <cellStyle name="Normal 4 4 2" xfId="6166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8" xr:uid="{00000000-0005-0000-0000-000075110000}"/>
    <cellStyle name="Normal 5 4" xfId="6084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0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69" xr:uid="{00000000-0005-0000-0000-000096110000}"/>
    <cellStyle name="Normal 6 6" xfId="6081" xr:uid="{00000000-0005-0000-0000-000097110000}"/>
    <cellStyle name="Normal 60" xfId="5281" xr:uid="{00000000-0005-0000-0000-000098110000}"/>
    <cellStyle name="Normal 61" xfId="6080" xr:uid="{00000000-0005-0000-0000-000099110000}"/>
    <cellStyle name="Normal 61 2" xfId="6180" xr:uid="{00000000-0005-0000-0000-00009A110000}"/>
    <cellStyle name="Normal 62" xfId="6182" xr:uid="{00000000-0005-0000-0000-00009B110000}"/>
    <cellStyle name="Normal 63" xfId="6181" xr:uid="{00000000-0005-0000-0000-00009C110000}"/>
    <cellStyle name="Normal 64" xfId="6223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1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2" xr:uid="{00000000-0005-0000-0000-0000B4110000}"/>
    <cellStyle name="Normal 8 5" xfId="6127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5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3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4" xr:uid="{00000000-0005-0000-0000-000082120000}"/>
    <cellStyle name="Output 6" xfId="6192" xr:uid="{00000000-0005-0000-0000-000083120000}"/>
    <cellStyle name="Percent" xfId="6224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4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5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6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3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0" xr:uid="{00000000-0005-0000-0000-000048180000}"/>
    <cellStyle name="Total 6" xfId="6198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8" xr:uid="{00000000-0005-0000-0000-000051180000}"/>
    <cellStyle name="Warning Text 6" xfId="6196" xr:uid="{00000000-0005-0000-0000-000052180000}"/>
  </cellStyles>
  <dxfs count="0"/>
  <tableStyles count="0" defaultTableStyle="TableStyleMedium2" defaultPivotStyle="PivotStyleLight16"/>
  <colors>
    <mruColors>
      <color rgb="FFFFFF66"/>
      <color rgb="FFFFFF99"/>
      <color rgb="FFFF99CC"/>
      <color rgb="FFFFCC99"/>
      <color rgb="FF00FFFF"/>
      <color rgb="FFCCCCFF"/>
      <color rgb="FFCC99FF"/>
      <color rgb="FFCCFFFF"/>
      <color rgb="FF66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5"/>
  <sheetViews>
    <sheetView showGridLines="0" tabSelected="1" zoomScaleNormal="100" workbookViewId="0">
      <selection sqref="A1:F1"/>
    </sheetView>
  </sheetViews>
  <sheetFormatPr defaultColWidth="8.81640625" defaultRowHeight="14.5" x14ac:dyDescent="0.45"/>
  <cols>
    <col min="1" max="1" width="37" style="2" customWidth="1"/>
    <col min="2" max="4" width="9.81640625" style="1" customWidth="1"/>
    <col min="5" max="6" width="8.81640625" style="1" customWidth="1"/>
    <col min="7" max="16384" width="8.81640625" style="1"/>
  </cols>
  <sheetData>
    <row r="1" spans="1:6" s="47" customFormat="1" ht="15" customHeight="1" x14ac:dyDescent="0.35">
      <c r="A1" s="56" t="s">
        <v>5</v>
      </c>
      <c r="B1" s="56"/>
      <c r="C1" s="56"/>
      <c r="D1" s="56"/>
      <c r="E1" s="56"/>
      <c r="F1" s="56"/>
    </row>
    <row r="2" spans="1:6" s="47" customFormat="1" ht="14" customHeight="1" thickBot="1" x14ac:dyDescent="0.4">
      <c r="A2" s="57" t="s">
        <v>0</v>
      </c>
      <c r="B2" s="57"/>
      <c r="C2" s="57"/>
      <c r="D2" s="57"/>
      <c r="E2" s="57"/>
      <c r="F2" s="57"/>
    </row>
    <row r="3" spans="1:6" ht="28" customHeight="1" x14ac:dyDescent="0.45">
      <c r="A3" s="3"/>
      <c r="B3" s="58" t="s">
        <v>19</v>
      </c>
      <c r="C3" s="60" t="s">
        <v>20</v>
      </c>
      <c r="D3" s="62" t="s">
        <v>18</v>
      </c>
      <c r="E3" s="55" t="s">
        <v>21</v>
      </c>
      <c r="F3" s="55"/>
    </row>
    <row r="4" spans="1:6" ht="14" customHeight="1" x14ac:dyDescent="0.45">
      <c r="A4" s="4"/>
      <c r="B4" s="59"/>
      <c r="C4" s="61"/>
      <c r="D4" s="63"/>
      <c r="E4" s="5" t="s">
        <v>6</v>
      </c>
      <c r="F4" s="5" t="s">
        <v>7</v>
      </c>
    </row>
    <row r="5" spans="1:6" s="47" customFormat="1" ht="15" customHeight="1" x14ac:dyDescent="0.35">
      <c r="A5" s="22" t="s">
        <v>8</v>
      </c>
      <c r="B5" s="48"/>
      <c r="C5" s="49"/>
      <c r="D5" s="50"/>
      <c r="E5" s="50"/>
      <c r="F5" s="50"/>
    </row>
    <row r="6" spans="1:6" s="47" customFormat="1" ht="14" customHeight="1" x14ac:dyDescent="0.35">
      <c r="A6" s="6" t="s">
        <v>10</v>
      </c>
      <c r="B6" s="7">
        <f>SUM(B7:B8)</f>
        <v>1372</v>
      </c>
      <c r="C6" s="12">
        <f>SUM(C7:C8)</f>
        <v>0</v>
      </c>
      <c r="D6" s="7">
        <f>SUM(D7:D8)</f>
        <v>1497</v>
      </c>
      <c r="E6" s="8">
        <f>D6-B6</f>
        <v>125</v>
      </c>
      <c r="F6" s="9">
        <f>IF(B6=0,"N/A",E6/B6)</f>
        <v>9.1107871720116612E-2</v>
      </c>
    </row>
    <row r="7" spans="1:6" s="47" customFormat="1" ht="14" customHeight="1" x14ac:dyDescent="0.35">
      <c r="A7" s="10" t="s">
        <v>1</v>
      </c>
      <c r="B7" s="11">
        <v>1330</v>
      </c>
      <c r="C7" s="12">
        <v>0</v>
      </c>
      <c r="D7" s="11">
        <v>1445</v>
      </c>
      <c r="E7" s="13">
        <f t="shared" ref="E7:E9" si="0">D7-B7</f>
        <v>115</v>
      </c>
      <c r="F7" s="14">
        <f t="shared" ref="F7:F9" si="1">IF(B7=0,"N/A",E7/B7)</f>
        <v>8.646616541353383E-2</v>
      </c>
    </row>
    <row r="8" spans="1:6" s="47" customFormat="1" ht="14" customHeight="1" x14ac:dyDescent="0.35">
      <c r="A8" s="15" t="s">
        <v>16</v>
      </c>
      <c r="B8" s="16">
        <v>42</v>
      </c>
      <c r="C8" s="12">
        <v>0</v>
      </c>
      <c r="D8" s="16">
        <v>52</v>
      </c>
      <c r="E8" s="45">
        <f t="shared" si="0"/>
        <v>10</v>
      </c>
      <c r="F8" s="46">
        <f t="shared" si="1"/>
        <v>0.23809523809523808</v>
      </c>
    </row>
    <row r="9" spans="1:6" s="47" customFormat="1" ht="14" customHeight="1" thickBot="1" x14ac:dyDescent="0.4">
      <c r="A9" s="17" t="s">
        <v>12</v>
      </c>
      <c r="B9" s="18">
        <v>193.09</v>
      </c>
      <c r="C9" s="19"/>
      <c r="D9" s="18">
        <v>275</v>
      </c>
      <c r="E9" s="20">
        <f t="shared" si="0"/>
        <v>81.91</v>
      </c>
      <c r="F9" s="21">
        <f t="shared" si="1"/>
        <v>0.42420632865503133</v>
      </c>
    </row>
    <row r="10" spans="1:6" s="51" customFormat="1" ht="15" customHeight="1" thickTop="1" x14ac:dyDescent="0.35">
      <c r="A10" s="22" t="s">
        <v>14</v>
      </c>
      <c r="E10" s="23"/>
      <c r="F10" s="23"/>
    </row>
    <row r="11" spans="1:6" s="47" customFormat="1" ht="14" customHeight="1" x14ac:dyDescent="0.35">
      <c r="A11" s="6" t="s">
        <v>10</v>
      </c>
      <c r="B11" s="24">
        <f>SUM(B12:B13)</f>
        <v>1366.3600000000001</v>
      </c>
      <c r="C11" s="12">
        <f>SUM(C12:C13)</f>
        <v>0</v>
      </c>
      <c r="D11" s="24">
        <f>SUM(D12:D13)</f>
        <v>1497</v>
      </c>
      <c r="E11" s="8">
        <f t="shared" ref="E11:E20" si="2">D11-B11</f>
        <v>130.63999999999987</v>
      </c>
      <c r="F11" s="9">
        <f t="shared" ref="F11:F20" si="3">IF(B11=0,"N/A",E11/B11)</f>
        <v>9.5611698234725734E-2</v>
      </c>
    </row>
    <row r="12" spans="1:6" s="51" customFormat="1" ht="14" customHeight="1" x14ac:dyDescent="0.35">
      <c r="A12" s="10" t="s">
        <v>1</v>
      </c>
      <c r="B12" s="11">
        <v>1345.45</v>
      </c>
      <c r="C12" s="12">
        <v>0</v>
      </c>
      <c r="D12" s="11">
        <v>1445</v>
      </c>
      <c r="E12" s="13">
        <f t="shared" si="2"/>
        <v>99.549999999999955</v>
      </c>
      <c r="F12" s="14">
        <f t="shared" si="3"/>
        <v>7.3990114831468987E-2</v>
      </c>
    </row>
    <row r="13" spans="1:6" s="51" customFormat="1" ht="14" customHeight="1" x14ac:dyDescent="0.35">
      <c r="A13" s="15" t="s">
        <v>16</v>
      </c>
      <c r="B13" s="16">
        <v>20.91</v>
      </c>
      <c r="C13" s="44">
        <v>0</v>
      </c>
      <c r="D13" s="16">
        <v>52</v>
      </c>
      <c r="E13" s="45">
        <f t="shared" si="2"/>
        <v>31.09</v>
      </c>
      <c r="F13" s="52">
        <f t="shared" si="3"/>
        <v>1.4868483978957436</v>
      </c>
    </row>
    <row r="14" spans="1:6" s="47" customFormat="1" ht="14" customHeight="1" x14ac:dyDescent="0.35">
      <c r="A14" s="25" t="s">
        <v>15</v>
      </c>
      <c r="B14" s="11">
        <v>68</v>
      </c>
      <c r="C14" s="12">
        <v>0</v>
      </c>
      <c r="D14" s="11">
        <v>93</v>
      </c>
      <c r="E14" s="13">
        <f t="shared" si="2"/>
        <v>25</v>
      </c>
      <c r="F14" s="14">
        <f t="shared" si="3"/>
        <v>0.36764705882352944</v>
      </c>
    </row>
    <row r="15" spans="1:6" s="47" customFormat="1" ht="14" customHeight="1" x14ac:dyDescent="0.35">
      <c r="A15" s="25" t="s">
        <v>13</v>
      </c>
      <c r="B15" s="11">
        <v>17</v>
      </c>
      <c r="C15" s="12">
        <v>0</v>
      </c>
      <c r="D15" s="11">
        <v>18</v>
      </c>
      <c r="E15" s="53">
        <f t="shared" si="2"/>
        <v>1</v>
      </c>
      <c r="F15" s="14">
        <f t="shared" si="3"/>
        <v>5.8823529411764705E-2</v>
      </c>
    </row>
    <row r="16" spans="1:6" s="47" customFormat="1" ht="14" customHeight="1" x14ac:dyDescent="0.35">
      <c r="A16" s="26" t="s">
        <v>2</v>
      </c>
      <c r="B16" s="27">
        <v>3</v>
      </c>
      <c r="C16" s="28">
        <v>0</v>
      </c>
      <c r="D16" s="27">
        <v>3</v>
      </c>
      <c r="E16" s="29">
        <f t="shared" si="2"/>
        <v>0</v>
      </c>
      <c r="F16" s="29">
        <f t="shared" si="3"/>
        <v>0</v>
      </c>
    </row>
    <row r="17" spans="1:6" s="47" customFormat="1" ht="15" customHeight="1" x14ac:dyDescent="0.35">
      <c r="A17" s="30" t="s">
        <v>9</v>
      </c>
      <c r="B17" s="31">
        <f>SUM(B15:B16,B14,B11)</f>
        <v>1454.3600000000001</v>
      </c>
      <c r="C17" s="32">
        <f>SUM(C15:C16,C14,C11)</f>
        <v>0</v>
      </c>
      <c r="D17" s="31">
        <f>SUM(D15:D16,D14,D11)</f>
        <v>1611</v>
      </c>
      <c r="E17" s="33">
        <f t="shared" si="2"/>
        <v>156.63999999999987</v>
      </c>
      <c r="F17" s="34">
        <f t="shared" si="3"/>
        <v>0.1077037322258587</v>
      </c>
    </row>
    <row r="18" spans="1:6" s="47" customFormat="1" ht="14" customHeight="1" x14ac:dyDescent="0.35">
      <c r="A18" s="6" t="s">
        <v>3</v>
      </c>
      <c r="B18" s="11">
        <v>193.09</v>
      </c>
      <c r="C18" s="12">
        <v>0</v>
      </c>
      <c r="D18" s="11">
        <v>275</v>
      </c>
      <c r="E18" s="13">
        <f t="shared" si="2"/>
        <v>81.91</v>
      </c>
      <c r="F18" s="14">
        <f t="shared" si="3"/>
        <v>0.42420632865503133</v>
      </c>
    </row>
    <row r="19" spans="1:6" s="47" customFormat="1" ht="14" customHeight="1" thickBot="1" x14ac:dyDescent="0.4">
      <c r="A19" s="35" t="s">
        <v>4</v>
      </c>
      <c r="B19" s="11">
        <v>3</v>
      </c>
      <c r="C19" s="36">
        <v>0</v>
      </c>
      <c r="D19" s="11">
        <v>3</v>
      </c>
      <c r="E19" s="37">
        <f t="shared" si="2"/>
        <v>0</v>
      </c>
      <c r="F19" s="37">
        <f t="shared" si="3"/>
        <v>0</v>
      </c>
    </row>
    <row r="20" spans="1:6" s="47" customFormat="1" ht="15" customHeight="1" thickBot="1" x14ac:dyDescent="0.4">
      <c r="A20" s="38" t="s">
        <v>11</v>
      </c>
      <c r="B20" s="39">
        <f>B17+B18+B19</f>
        <v>1650.45</v>
      </c>
      <c r="C20" s="40">
        <f>C17+C18+C19</f>
        <v>0</v>
      </c>
      <c r="D20" s="39">
        <f>D17+D18+D19</f>
        <v>1889</v>
      </c>
      <c r="E20" s="41">
        <f t="shared" si="2"/>
        <v>238.54999999999995</v>
      </c>
      <c r="F20" s="42">
        <f t="shared" si="3"/>
        <v>0.14453633857432818</v>
      </c>
    </row>
    <row r="21" spans="1:6" s="43" customFormat="1" ht="56" customHeight="1" x14ac:dyDescent="0.4">
      <c r="A21" s="54" t="s">
        <v>17</v>
      </c>
      <c r="B21" s="54"/>
      <c r="C21" s="54"/>
      <c r="D21" s="54"/>
      <c r="E21" s="54"/>
      <c r="F21" s="54"/>
    </row>
    <row r="22" spans="1:6" ht="13.5" customHeight="1" x14ac:dyDescent="0.45"/>
    <row r="23" spans="1:6" ht="13.5" customHeight="1" x14ac:dyDescent="0.45"/>
    <row r="24" spans="1:6" ht="13.5" customHeight="1" x14ac:dyDescent="0.45"/>
    <row r="25" spans="1:6" ht="13.5" customHeight="1" x14ac:dyDescent="0.45"/>
  </sheetData>
  <mergeCells count="7">
    <mergeCell ref="A21:F21"/>
    <mergeCell ref="E3:F3"/>
    <mergeCell ref="A1:F1"/>
    <mergeCell ref="A2:F2"/>
    <mergeCell ref="B3:B4"/>
    <mergeCell ref="C3:C4"/>
    <mergeCell ref="D3:D4"/>
  </mergeCells>
  <printOptions horizontalCentered="1"/>
  <pageMargins left="0.7" right="0.7" top="0.75" bottom="0.75" header="0.3" footer="0.3"/>
  <pageSetup orientation="portrait" r:id="rId1"/>
  <ignoredErrors>
    <ignoredError sqref="B6:D6 B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Wrkfrce</vt:lpstr>
      <vt:lpstr>'NSF Wrkfrce'!Print_Area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2022-03-28T18:50:43Z</cp:lastPrinted>
  <dcterms:created xsi:type="dcterms:W3CDTF">2014-03-20T19:20:58Z</dcterms:created>
  <dcterms:modified xsi:type="dcterms:W3CDTF">2022-03-28T18:50:51Z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