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497058C1-A19F-4F4A-8407-2F07664440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ry AOAM" sheetId="33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'Sumry AOAM'!$A$1:$G$13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33" l="1"/>
  <c r="F12" i="33" s="1"/>
  <c r="D12" i="33"/>
  <c r="C12" i="33"/>
  <c r="B12" i="33"/>
  <c r="G12" i="33" s="1"/>
  <c r="F11" i="33"/>
  <c r="G11" i="33" s="1"/>
  <c r="G10" i="33"/>
  <c r="F10" i="33"/>
  <c r="F9" i="33"/>
  <c r="G9" i="33" s="1"/>
  <c r="G8" i="33"/>
  <c r="F8" i="33"/>
  <c r="F7" i="33"/>
  <c r="G7" i="33" s="1"/>
  <c r="G6" i="33"/>
  <c r="F6" i="33"/>
  <c r="F5" i="33"/>
  <c r="G5" i="33" s="1"/>
</calcChain>
</file>

<file path=xl/sharedStrings.xml><?xml version="1.0" encoding="utf-8"?>
<sst xmlns="http://schemas.openxmlformats.org/spreadsheetml/2006/main" count="18" uniqueCount="18">
  <si>
    <t>Operating Expenses</t>
  </si>
  <si>
    <t>(Dollars in Millions)</t>
  </si>
  <si>
    <t>Amount</t>
  </si>
  <si>
    <t>Percent</t>
  </si>
  <si>
    <t>Management of Human Capital</t>
  </si>
  <si>
    <t>Travel</t>
  </si>
  <si>
    <t>Information Technology</t>
  </si>
  <si>
    <t xml:space="preserve">Space Rental </t>
  </si>
  <si>
    <t>Total</t>
  </si>
  <si>
    <t>Agency Operations and Award Management Funding Summary</t>
  </si>
  <si>
    <t>Building &amp; Administrative Services</t>
  </si>
  <si>
    <t>FY 2021
Actual</t>
  </si>
  <si>
    <t>FY 2023 Request</t>
  </si>
  <si>
    <t>Change over 
FY 2021 Actual</t>
  </si>
  <si>
    <t>FY 2021
ARP
Actual</t>
  </si>
  <si>
    <t>FY 2022
(TBD)</t>
  </si>
  <si>
    <r>
      <t>Personnel Compensation &amp; Benefits (PC&amp;B)</t>
    </r>
    <r>
      <rPr>
        <vertAlign val="superscript"/>
        <sz val="9"/>
        <rFont val="Open Sans"/>
      </rPr>
      <t>1</t>
    </r>
  </si>
  <si>
    <r>
      <t>1</t>
    </r>
    <r>
      <rPr>
        <sz val="8"/>
        <rFont val="Open Sans"/>
      </rPr>
      <t xml:space="preserve"> PC&amp;B levels reflect direct appropriated funds only. In FY 2021, $5.42 million in Administrative Cost Recoveries (ACRs) were received bringing the total PC&amp;B obligation to $262.68 million. In FY 2022, NSF is moving away from the practice of including ACRs as a source of funds to meet its Organizational Excellence requirement and ACRs are not factored into NSF's budget plans for the FY 2023 Request.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</si>
</sst>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  <numFmt numFmtId="168" formatCode="0.0%;\-0.0%;&quot;-&quot;??"/>
    <numFmt numFmtId="169" formatCode="#,##0.00;\-#,##0.00;&quot;-&quot;??"/>
    <numFmt numFmtId="170" formatCode="_([$$-409]* #,##0.00_);_([$$-409]* \(#,##0.00\);_([$$-409]* &quot;-&quot;_);_(@_)"/>
    <numFmt numFmtId="171" formatCode="_([$$-409]* #,##0.000_);_([$$-409]* \(#,##0.000\);_([$$-409]* &quot;-&quot;_);_(@_)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vertAlign val="superscript"/>
      <sz val="9"/>
      <name val="Open Sans"/>
    </font>
    <font>
      <sz val="9"/>
      <name val="Open Sans"/>
    </font>
    <font>
      <b/>
      <sz val="9"/>
      <name val="Open Sans"/>
    </font>
    <font>
      <sz val="9"/>
      <color theme="1"/>
      <name val="Open Sans"/>
    </font>
    <font>
      <vertAlign val="superscript"/>
      <sz val="8"/>
      <name val="Open Sans"/>
    </font>
    <font>
      <sz val="8"/>
      <name val="Open Sans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6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8" fillId="0" borderId="16" applyNumberFormat="0" applyFill="0" applyAlignment="0" applyProtection="0"/>
    <xf numFmtId="165" fontId="59" fillId="0" borderId="17" applyNumberFormat="0" applyFill="0" applyAlignment="0" applyProtection="0"/>
    <xf numFmtId="165" fontId="60" fillId="0" borderId="18" applyNumberFormat="0" applyFill="0" applyAlignment="0" applyProtection="0"/>
    <xf numFmtId="165" fontId="60" fillId="0" borderId="0" applyNumberFormat="0" applyFill="0" applyBorder="0" applyAlignment="0" applyProtection="0"/>
    <xf numFmtId="165" fontId="61" fillId="25" borderId="0" applyNumberFormat="0" applyBorder="0" applyAlignment="0" applyProtection="0"/>
    <xf numFmtId="165" fontId="62" fillId="26" borderId="0" applyNumberFormat="0" applyBorder="0" applyAlignment="0" applyProtection="0"/>
    <xf numFmtId="165" fontId="63" fillId="27" borderId="0" applyNumberFormat="0" applyBorder="0" applyAlignment="0" applyProtection="0"/>
    <xf numFmtId="165" fontId="64" fillId="28" borderId="19" applyNumberFormat="0" applyAlignment="0" applyProtection="0"/>
    <xf numFmtId="165" fontId="65" fillId="29" borderId="20" applyNumberFormat="0" applyAlignment="0" applyProtection="0"/>
    <xf numFmtId="165" fontId="66" fillId="29" borderId="19" applyNumberFormat="0" applyAlignment="0" applyProtection="0"/>
    <xf numFmtId="165" fontId="67" fillId="0" borderId="21" applyNumberFormat="0" applyFill="0" applyAlignment="0" applyProtection="0"/>
    <xf numFmtId="165" fontId="68" fillId="30" borderId="22" applyNumberFormat="0" applyAlignment="0" applyProtection="0"/>
    <xf numFmtId="165" fontId="57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0" fillId="0" borderId="23" applyNumberFormat="0" applyFill="0" applyAlignment="0" applyProtection="0"/>
    <xf numFmtId="165" fontId="7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1" fillId="34" borderId="0" applyNumberFormat="0" applyBorder="0" applyAlignment="0" applyProtection="0"/>
    <xf numFmtId="165" fontId="7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1" fillId="38" borderId="0" applyNumberFormat="0" applyBorder="0" applyAlignment="0" applyProtection="0"/>
    <xf numFmtId="165" fontId="7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1" fillId="42" borderId="0" applyNumberFormat="0" applyBorder="0" applyAlignment="0" applyProtection="0"/>
    <xf numFmtId="165" fontId="7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1" fillId="46" borderId="0" applyNumberFormat="0" applyBorder="0" applyAlignment="0" applyProtection="0"/>
    <xf numFmtId="165" fontId="7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1" fillId="50" borderId="0" applyNumberFormat="0" applyBorder="0" applyAlignment="0" applyProtection="0"/>
    <xf numFmtId="165" fontId="7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1" fillId="54" borderId="0" applyNumberFormat="0" applyBorder="0" applyAlignment="0" applyProtection="0"/>
    <xf numFmtId="165" fontId="72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47">
    <xf numFmtId="165" fontId="0" fillId="0" borderId="0" xfId="0"/>
    <xf numFmtId="165" fontId="24" fillId="0" borderId="0" xfId="0" applyFont="1"/>
    <xf numFmtId="165" fontId="24" fillId="0" borderId="0" xfId="0" applyFont="1" applyBorder="1"/>
    <xf numFmtId="165" fontId="55" fillId="0" borderId="0" xfId="0" applyFont="1" applyAlignment="1">
      <alignment vertical="top" wrapText="1"/>
    </xf>
    <xf numFmtId="170" fontId="24" fillId="0" borderId="0" xfId="0" applyNumberFormat="1" applyFont="1" applyBorder="1"/>
    <xf numFmtId="171" fontId="24" fillId="0" borderId="0" xfId="0" applyNumberFormat="1" applyFont="1" applyBorder="1"/>
    <xf numFmtId="169" fontId="3" fillId="0" borderId="0" xfId="0" applyNumberFormat="1" applyFont="1" applyFill="1" applyBorder="1"/>
    <xf numFmtId="165" fontId="24" fillId="0" borderId="0" xfId="0" applyFont="1" applyAlignment="1">
      <alignment vertical="top"/>
    </xf>
    <xf numFmtId="165" fontId="23" fillId="0" borderId="0" xfId="0" applyFont="1" applyAlignment="1">
      <alignment vertical="top"/>
    </xf>
    <xf numFmtId="165" fontId="77" fillId="0" borderId="0" xfId="0" applyFont="1" applyBorder="1" applyAlignment="1">
      <alignment horizontal="center"/>
    </xf>
    <xf numFmtId="165" fontId="77" fillId="0" borderId="2" xfId="0" applyFont="1" applyBorder="1" applyAlignment="1">
      <alignment horizontal="center"/>
    </xf>
    <xf numFmtId="165" fontId="75" fillId="0" borderId="2" xfId="0" applyFont="1" applyBorder="1" applyAlignment="1">
      <alignment horizontal="right"/>
    </xf>
    <xf numFmtId="49" fontId="75" fillId="0" borderId="0" xfId="0" applyNumberFormat="1" applyFont="1" applyBorder="1" applyAlignment="1">
      <alignment horizontal="left" vertical="top" wrapText="1"/>
    </xf>
    <xf numFmtId="166" fontId="77" fillId="0" borderId="0" xfId="0" applyNumberFormat="1" applyFont="1" applyAlignment="1">
      <alignment vertical="top"/>
    </xf>
    <xf numFmtId="169" fontId="77" fillId="0" borderId="0" xfId="0" applyNumberFormat="1" applyFont="1" applyBorder="1" applyAlignment="1">
      <alignment vertical="top"/>
    </xf>
    <xf numFmtId="166" fontId="77" fillId="0" borderId="0" xfId="0" applyNumberFormat="1" applyFont="1" applyFill="1" applyBorder="1" applyAlignment="1">
      <alignment vertical="top"/>
    </xf>
    <xf numFmtId="166" fontId="77" fillId="0" borderId="0" xfId="0" applyNumberFormat="1" applyFont="1" applyBorder="1" applyAlignment="1">
      <alignment vertical="top"/>
    </xf>
    <xf numFmtId="167" fontId="77" fillId="0" borderId="0" xfId="6080" applyNumberFormat="1" applyFont="1" applyBorder="1" applyAlignment="1">
      <alignment horizontal="right" vertical="top"/>
    </xf>
    <xf numFmtId="49" fontId="75" fillId="0" borderId="0" xfId="0" applyNumberFormat="1" applyFont="1" applyBorder="1" applyAlignment="1">
      <alignment horizontal="left" vertical="top"/>
    </xf>
    <xf numFmtId="4" fontId="77" fillId="0" borderId="0" xfId="0" applyNumberFormat="1" applyFont="1" applyAlignment="1">
      <alignment vertical="top"/>
    </xf>
    <xf numFmtId="169" fontId="77" fillId="0" borderId="0" xfId="0" applyNumberFormat="1" applyFont="1" applyAlignment="1">
      <alignment horizontal="right" vertical="top"/>
    </xf>
    <xf numFmtId="4" fontId="77" fillId="0" borderId="0" xfId="0" applyNumberFormat="1" applyFont="1" applyBorder="1" applyAlignment="1">
      <alignment vertical="top"/>
    </xf>
    <xf numFmtId="169" fontId="75" fillId="0" borderId="0" xfId="0" applyNumberFormat="1" applyFont="1" applyFill="1" applyBorder="1" applyAlignment="1">
      <alignment vertical="top"/>
    </xf>
    <xf numFmtId="168" fontId="75" fillId="0" borderId="0" xfId="6080" applyNumberFormat="1" applyFont="1" applyFill="1" applyBorder="1" applyAlignment="1">
      <alignment horizontal="right" vertical="top"/>
    </xf>
    <xf numFmtId="4" fontId="75" fillId="0" borderId="0" xfId="0" applyNumberFormat="1" applyFont="1" applyFill="1" applyBorder="1" applyAlignment="1">
      <alignment vertical="top"/>
    </xf>
    <xf numFmtId="49" fontId="75" fillId="0" borderId="0" xfId="0" applyNumberFormat="1" applyFont="1" applyBorder="1" applyAlignment="1">
      <alignment vertical="top"/>
    </xf>
    <xf numFmtId="169" fontId="77" fillId="0" borderId="0" xfId="0" applyNumberFormat="1" applyFont="1" applyFill="1" applyBorder="1" applyAlignment="1">
      <alignment vertical="top"/>
    </xf>
    <xf numFmtId="49" fontId="75" fillId="0" borderId="2" xfId="0" applyNumberFormat="1" applyFont="1" applyBorder="1" applyAlignment="1">
      <alignment vertical="top"/>
    </xf>
    <xf numFmtId="4" fontId="75" fillId="0" borderId="2" xfId="0" applyNumberFormat="1" applyFont="1" applyFill="1" applyBorder="1" applyAlignment="1">
      <alignment vertical="top"/>
    </xf>
    <xf numFmtId="169" fontId="77" fillId="0" borderId="2" xfId="0" applyNumberFormat="1" applyFont="1" applyBorder="1" applyAlignment="1">
      <alignment horizontal="right" vertical="top"/>
    </xf>
    <xf numFmtId="169" fontId="77" fillId="0" borderId="2" xfId="0" applyNumberFormat="1" applyFont="1" applyBorder="1" applyAlignment="1">
      <alignment vertical="top"/>
    </xf>
    <xf numFmtId="169" fontId="75" fillId="0" borderId="2" xfId="0" applyNumberFormat="1" applyFont="1" applyFill="1" applyBorder="1" applyAlignment="1">
      <alignment vertical="top"/>
    </xf>
    <xf numFmtId="168" fontId="75" fillId="0" borderId="2" xfId="6080" applyNumberFormat="1" applyFont="1" applyFill="1" applyBorder="1" applyAlignment="1">
      <alignment horizontal="right" vertical="top"/>
    </xf>
    <xf numFmtId="49" fontId="76" fillId="0" borderId="1" xfId="0" applyNumberFormat="1" applyFont="1" applyBorder="1" applyAlignment="1">
      <alignment horizontal="left" vertical="top"/>
    </xf>
    <xf numFmtId="166" fontId="76" fillId="0" borderId="1" xfId="0" applyNumberFormat="1" applyFont="1" applyFill="1" applyBorder="1" applyAlignment="1">
      <alignment vertical="top"/>
    </xf>
    <xf numFmtId="168" fontId="76" fillId="0" borderId="1" xfId="6080" applyNumberFormat="1" applyFont="1" applyFill="1" applyBorder="1" applyAlignment="1">
      <alignment horizontal="right" vertical="top"/>
    </xf>
    <xf numFmtId="49" fontId="78" fillId="0" borderId="31" xfId="0" applyNumberFormat="1" applyFont="1" applyBorder="1" applyAlignment="1">
      <alignment horizontal="left" vertical="top" wrapText="1"/>
    </xf>
    <xf numFmtId="165" fontId="76" fillId="0" borderId="0" xfId="0" applyFont="1" applyBorder="1" applyAlignment="1">
      <alignment horizontal="center" vertical="top"/>
    </xf>
    <xf numFmtId="165" fontId="75" fillId="0" borderId="1" xfId="0" applyFont="1" applyBorder="1" applyAlignment="1">
      <alignment horizontal="center" vertical="top"/>
    </xf>
    <xf numFmtId="165" fontId="75" fillId="0" borderId="31" xfId="0" applyFont="1" applyBorder="1" applyAlignment="1">
      <alignment horizontal="center" wrapText="1"/>
    </xf>
    <xf numFmtId="165" fontId="75" fillId="0" borderId="31" xfId="0" applyFont="1" applyBorder="1" applyAlignment="1">
      <alignment horizontal="center"/>
    </xf>
    <xf numFmtId="165" fontId="77" fillId="0" borderId="31" xfId="0" applyFont="1" applyBorder="1" applyAlignment="1">
      <alignment horizontal="right" wrapText="1"/>
    </xf>
    <xf numFmtId="165" fontId="77" fillId="0" borderId="2" xfId="0" applyFont="1" applyBorder="1" applyAlignment="1">
      <alignment horizontal="right" wrapText="1"/>
    </xf>
    <xf numFmtId="165" fontId="77" fillId="0" borderId="31" xfId="0" applyFont="1" applyFill="1" applyBorder="1" applyAlignment="1">
      <alignment horizontal="right" wrapText="1"/>
    </xf>
    <xf numFmtId="165" fontId="77" fillId="0" borderId="2" xfId="0" applyFont="1" applyFill="1" applyBorder="1" applyAlignment="1">
      <alignment horizontal="right" wrapText="1"/>
    </xf>
    <xf numFmtId="165" fontId="75" fillId="0" borderId="31" xfId="0" applyFont="1" applyBorder="1" applyAlignment="1">
      <alignment horizontal="right" wrapText="1"/>
    </xf>
    <xf numFmtId="165" fontId="75" fillId="0" borderId="2" xfId="0" applyFont="1" applyBorder="1" applyAlignment="1">
      <alignment horizontal="right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tabSelected="1" zoomScaleNormal="100" workbookViewId="0">
      <selection sqref="A1:G1"/>
    </sheetView>
  </sheetViews>
  <sheetFormatPr defaultColWidth="8.81640625" defaultRowHeight="12.5" x14ac:dyDescent="0.25"/>
  <cols>
    <col min="1" max="1" width="39" style="1" bestFit="1" customWidth="1"/>
    <col min="2" max="4" width="8.54296875" style="1" customWidth="1"/>
    <col min="5" max="7" width="8.54296875" style="2" customWidth="1"/>
    <col min="8" max="16384" width="8.81640625" style="1"/>
  </cols>
  <sheetData>
    <row r="1" spans="1:9" s="7" customFormat="1" ht="15" customHeight="1" x14ac:dyDescent="0.35">
      <c r="A1" s="37" t="s">
        <v>9</v>
      </c>
      <c r="B1" s="37"/>
      <c r="C1" s="37"/>
      <c r="D1" s="37"/>
      <c r="E1" s="37"/>
      <c r="F1" s="37"/>
      <c r="G1" s="37"/>
    </row>
    <row r="2" spans="1:9" s="7" customFormat="1" ht="14.15" customHeight="1" thickBot="1" x14ac:dyDescent="0.4">
      <c r="A2" s="38" t="s">
        <v>1</v>
      </c>
      <c r="B2" s="38"/>
      <c r="C2" s="38"/>
      <c r="D2" s="38"/>
      <c r="E2" s="38"/>
      <c r="F2" s="38"/>
      <c r="G2" s="38"/>
    </row>
    <row r="3" spans="1:9" ht="28" customHeight="1" x14ac:dyDescent="0.45">
      <c r="A3" s="9"/>
      <c r="B3" s="41" t="s">
        <v>11</v>
      </c>
      <c r="C3" s="41" t="s">
        <v>14</v>
      </c>
      <c r="D3" s="43" t="s">
        <v>15</v>
      </c>
      <c r="E3" s="45" t="s">
        <v>12</v>
      </c>
      <c r="F3" s="39" t="s">
        <v>13</v>
      </c>
      <c r="G3" s="40"/>
    </row>
    <row r="4" spans="1:9" ht="14.15" customHeight="1" x14ac:dyDescent="0.45">
      <c r="A4" s="10"/>
      <c r="B4" s="42"/>
      <c r="C4" s="42"/>
      <c r="D4" s="44"/>
      <c r="E4" s="46"/>
      <c r="F4" s="11" t="s">
        <v>2</v>
      </c>
      <c r="G4" s="11" t="s">
        <v>3</v>
      </c>
    </row>
    <row r="5" spans="1:9" s="7" customFormat="1" ht="14.15" customHeight="1" x14ac:dyDescent="0.35">
      <c r="A5" s="12" t="s">
        <v>16</v>
      </c>
      <c r="B5" s="13">
        <v>257.26723300000003</v>
      </c>
      <c r="C5" s="13">
        <v>8.6261989999999997</v>
      </c>
      <c r="D5" s="14">
        <v>0</v>
      </c>
      <c r="E5" s="15">
        <v>333.55</v>
      </c>
      <c r="F5" s="16">
        <f>E5-B5</f>
        <v>76.282766999999978</v>
      </c>
      <c r="G5" s="17">
        <f>IF(B5=0,"N/A",F5/B5)</f>
        <v>0.29651178702574987</v>
      </c>
    </row>
    <row r="6" spans="1:9" s="7" customFormat="1" ht="14.15" customHeight="1" x14ac:dyDescent="0.35">
      <c r="A6" s="18" t="s">
        <v>4</v>
      </c>
      <c r="B6" s="19">
        <v>13.488000000000001</v>
      </c>
      <c r="C6" s="20">
        <v>0</v>
      </c>
      <c r="D6" s="14">
        <v>0</v>
      </c>
      <c r="E6" s="21">
        <v>16.321999999999999</v>
      </c>
      <c r="F6" s="22">
        <f t="shared" ref="F6:F12" si="0">E6-B6</f>
        <v>2.8339999999999979</v>
      </c>
      <c r="G6" s="23">
        <f t="shared" ref="G6:G12" si="1">IF(B6=0,"N/A",F6/B6)</f>
        <v>0.21011269276393812</v>
      </c>
    </row>
    <row r="7" spans="1:9" s="7" customFormat="1" ht="14.15" customHeight="1" x14ac:dyDescent="0.35">
      <c r="A7" s="18" t="s">
        <v>5</v>
      </c>
      <c r="B7" s="24">
        <v>0.161409</v>
      </c>
      <c r="C7" s="20">
        <v>0</v>
      </c>
      <c r="D7" s="14">
        <v>0</v>
      </c>
      <c r="E7" s="24">
        <v>6.0270000000000001</v>
      </c>
      <c r="F7" s="22">
        <f t="shared" si="0"/>
        <v>5.8655910000000002</v>
      </c>
      <c r="G7" s="23">
        <f t="shared" si="1"/>
        <v>36.339925282976786</v>
      </c>
    </row>
    <row r="8" spans="1:9" s="7" customFormat="1" ht="14.15" customHeight="1" x14ac:dyDescent="0.35">
      <c r="A8" s="25" t="s">
        <v>6</v>
      </c>
      <c r="B8" s="24">
        <v>26.763816000000002</v>
      </c>
      <c r="C8" s="24">
        <v>2.4906010000000003</v>
      </c>
      <c r="D8" s="26">
        <v>0</v>
      </c>
      <c r="E8" s="24">
        <v>30.669999999999998</v>
      </c>
      <c r="F8" s="24">
        <f t="shared" si="0"/>
        <v>3.9061839999999961</v>
      </c>
      <c r="G8" s="23">
        <f t="shared" si="1"/>
        <v>0.1459501888669387</v>
      </c>
    </row>
    <row r="9" spans="1:9" s="7" customFormat="1" ht="14.15" customHeight="1" x14ac:dyDescent="0.35">
      <c r="A9" s="25" t="s">
        <v>7</v>
      </c>
      <c r="B9" s="24">
        <v>46.535289000000006</v>
      </c>
      <c r="C9" s="20">
        <v>0</v>
      </c>
      <c r="D9" s="14">
        <v>0</v>
      </c>
      <c r="E9" s="24">
        <v>33.242000000000004</v>
      </c>
      <c r="F9" s="24">
        <f t="shared" si="0"/>
        <v>-13.293289000000001</v>
      </c>
      <c r="G9" s="23">
        <f t="shared" si="1"/>
        <v>-0.2856603942010546</v>
      </c>
    </row>
    <row r="10" spans="1:9" s="7" customFormat="1" ht="14.15" customHeight="1" x14ac:dyDescent="0.35">
      <c r="A10" s="18" t="s">
        <v>0</v>
      </c>
      <c r="B10" s="24">
        <v>21.830632659999996</v>
      </c>
      <c r="C10" s="20">
        <v>0.88319999999999999</v>
      </c>
      <c r="D10" s="14">
        <v>0</v>
      </c>
      <c r="E10" s="24">
        <v>30.266000000000002</v>
      </c>
      <c r="F10" s="24">
        <f t="shared" si="0"/>
        <v>8.4353673400000062</v>
      </c>
      <c r="G10" s="23">
        <f t="shared" si="1"/>
        <v>0.38640049839032048</v>
      </c>
    </row>
    <row r="11" spans="1:9" s="7" customFormat="1" ht="14.15" customHeight="1" x14ac:dyDescent="0.35">
      <c r="A11" s="27" t="s">
        <v>10</v>
      </c>
      <c r="B11" s="28">
        <v>21.844018999999999</v>
      </c>
      <c r="C11" s="29">
        <v>0</v>
      </c>
      <c r="D11" s="30">
        <v>0</v>
      </c>
      <c r="E11" s="28">
        <v>23.122892</v>
      </c>
      <c r="F11" s="31">
        <f t="shared" si="0"/>
        <v>1.2788730000000008</v>
      </c>
      <c r="G11" s="32">
        <f t="shared" si="1"/>
        <v>5.8545682458891878E-2</v>
      </c>
    </row>
    <row r="12" spans="1:9" s="8" customFormat="1" ht="15" customHeight="1" thickBot="1" x14ac:dyDescent="0.4">
      <c r="A12" s="33" t="s">
        <v>8</v>
      </c>
      <c r="B12" s="34">
        <f>SUM(B5:B11)</f>
        <v>387.89039866000007</v>
      </c>
      <c r="C12" s="34">
        <f>SUM(C5:C11)</f>
        <v>12</v>
      </c>
      <c r="D12" s="30">
        <f>SUM(D5:D11)</f>
        <v>0</v>
      </c>
      <c r="E12" s="34">
        <f>SUM(E5:E11)</f>
        <v>473.19989200000003</v>
      </c>
      <c r="F12" s="34">
        <f t="shared" si="0"/>
        <v>85.30949333999996</v>
      </c>
      <c r="G12" s="35">
        <f t="shared" si="1"/>
        <v>0.21993195406410873</v>
      </c>
    </row>
    <row r="13" spans="1:9" ht="56.15" customHeight="1" x14ac:dyDescent="0.25">
      <c r="A13" s="36" t="s">
        <v>17</v>
      </c>
      <c r="B13" s="36"/>
      <c r="C13" s="36"/>
      <c r="D13" s="36"/>
      <c r="E13" s="36"/>
      <c r="F13" s="36"/>
      <c r="G13" s="36"/>
      <c r="H13" s="3"/>
      <c r="I13" s="3"/>
    </row>
    <row r="15" spans="1:9" x14ac:dyDescent="0.25">
      <c r="E15" s="4"/>
    </row>
    <row r="16" spans="1:9" x14ac:dyDescent="0.25">
      <c r="E16" s="4"/>
      <c r="F16" s="4"/>
    </row>
    <row r="17" spans="5:6" x14ac:dyDescent="0.25">
      <c r="E17" s="5"/>
    </row>
    <row r="21" spans="5:6" x14ac:dyDescent="0.25">
      <c r="F21" s="6"/>
    </row>
  </sheetData>
  <mergeCells count="8">
    <mergeCell ref="A13:G13"/>
    <mergeCell ref="A1:G1"/>
    <mergeCell ref="A2:G2"/>
    <mergeCell ref="F3:G3"/>
    <mergeCell ref="B3:B4"/>
    <mergeCell ref="D3:D4"/>
    <mergeCell ref="E3:E4"/>
    <mergeCell ref="C3:C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Sumry AOAM</vt:lpstr>
      <vt:lpstr>'Sumry AOAM'!Print_Area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2022-03-28T19:06:48Z</cp:lastPrinted>
  <dcterms:created xsi:type="dcterms:W3CDTF">2014-03-20T19:20:58Z</dcterms:created>
  <dcterms:modified xsi:type="dcterms:W3CDTF">2022-03-28T19:07:01Z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