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07280A30-6D56-4481-9C9D-E63F2965FBC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IG PC&amp;B Table" sheetId="4" r:id="rId1"/>
  </sheets>
  <definedNames>
    <definedName name="_xlnm.Print_Area" localSheetId="0">'OIG PC&amp;B Table'!$A$1:$F$22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4" l="1"/>
  <c r="F16" i="4" s="1"/>
  <c r="C15" i="4"/>
  <c r="B15" i="4"/>
  <c r="F15" i="4" s="1"/>
  <c r="F14" i="4"/>
  <c r="E14" i="4"/>
  <c r="E13" i="4"/>
  <c r="F13" i="4" s="1"/>
  <c r="F12" i="4"/>
  <c r="E12" i="4"/>
  <c r="D11" i="4"/>
  <c r="D15" i="4" s="1"/>
  <c r="E15" i="4" s="1"/>
  <c r="E10" i="4"/>
  <c r="F10" i="4" s="1"/>
  <c r="E9" i="4"/>
  <c r="F9" i="4" s="1"/>
  <c r="E8" i="4"/>
  <c r="F8" i="4" s="1"/>
  <c r="E7" i="4"/>
  <c r="F7" i="4" s="1"/>
  <c r="E6" i="4"/>
  <c r="F6" i="4" s="1"/>
  <c r="E11" i="4" l="1"/>
  <c r="F11" i="4" s="1"/>
</calcChain>
</file>

<file path=xl/sharedStrings.xml><?xml version="1.0" encoding="utf-8"?>
<sst xmlns="http://schemas.openxmlformats.org/spreadsheetml/2006/main" count="26" uniqueCount="26">
  <si>
    <t>Amount</t>
  </si>
  <si>
    <t>Percent</t>
  </si>
  <si>
    <t xml:space="preserve">        Personnel Compensation and Benefits and General Operating Expenses</t>
  </si>
  <si>
    <t>(Dollars in Thousands)</t>
  </si>
  <si>
    <t>Full-Time Equivalents</t>
  </si>
  <si>
    <t>Office of Inspector General</t>
  </si>
  <si>
    <t>Total</t>
  </si>
  <si>
    <t>Information Technology</t>
  </si>
  <si>
    <t xml:space="preserve"> Training</t>
  </si>
  <si>
    <t>Communications, Supplies, Equipment, and Other Services</t>
  </si>
  <si>
    <t>FY 2021 Actual</t>
  </si>
  <si>
    <t>FY 2023 Request</t>
  </si>
  <si>
    <r>
      <t>Personnel Compensation &amp; Benefits</t>
    </r>
    <r>
      <rPr>
        <vertAlign val="superscript"/>
        <sz val="9"/>
        <rFont val="Open Sans"/>
        <family val="2"/>
      </rPr>
      <t>1</t>
    </r>
  </si>
  <si>
    <r>
      <rPr>
        <vertAlign val="superscript"/>
        <sz val="8"/>
        <color theme="1"/>
        <rFont val="Open Sans"/>
        <family val="2"/>
      </rPr>
      <t>2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Open Sans"/>
        <family val="2"/>
      </rPr>
      <t>OIG anticipates travel will return to pre-pandemic levels by FY 2023.</t>
    </r>
  </si>
  <si>
    <r>
      <rPr>
        <vertAlign val="superscript"/>
        <sz val="8"/>
        <rFont val="Open Sans"/>
        <family val="2"/>
      </rPr>
      <t>3</t>
    </r>
    <r>
      <rPr>
        <sz val="8"/>
        <rFont val="Open Sans"/>
        <family val="2"/>
      </rPr>
      <t xml:space="preserve"> This line includes the costs of the annual financial statements audit and the outsourcing of contracting services.</t>
    </r>
  </si>
  <si>
    <r>
      <rPr>
        <vertAlign val="superscript"/>
        <sz val="8"/>
        <color theme="1"/>
        <rFont val="Open Sans"/>
        <family val="2"/>
      </rPr>
      <t>5</t>
    </r>
    <r>
      <rPr>
        <sz val="8"/>
        <color theme="1"/>
        <rFont val="Open Sans"/>
        <family val="2"/>
      </rPr>
      <t xml:space="preserve"> Other Services includes the cost for Sensitive Compartmented Information Facility (SCIF), which began construction in FY 2022.</t>
    </r>
  </si>
  <si>
    <r>
      <rPr>
        <vertAlign val="superscript"/>
        <sz val="8"/>
        <color theme="1"/>
        <rFont val="Open Sans"/>
        <family val="2"/>
      </rPr>
      <t>6</t>
    </r>
    <r>
      <rPr>
        <sz val="8"/>
        <color theme="1"/>
        <rFont val="Open Sans"/>
        <family val="2"/>
      </rPr>
      <t xml:space="preserve"> In FY 2023, the CIGIE assessment is expected to increase from 0.33% to 0.36% of OIG's appropriation.</t>
    </r>
  </si>
  <si>
    <r>
      <t>Travel &amp; Transportation of Persons</t>
    </r>
    <r>
      <rPr>
        <vertAlign val="superscript"/>
        <sz val="9"/>
        <rFont val="Open Sans"/>
      </rPr>
      <t>2</t>
    </r>
  </si>
  <si>
    <r>
      <t>Advisory &amp; Assistance Services</t>
    </r>
    <r>
      <rPr>
        <vertAlign val="superscript"/>
        <sz val="9"/>
        <rFont val="Open Sans"/>
        <family val="2"/>
      </rPr>
      <t>3</t>
    </r>
  </si>
  <si>
    <r>
      <t>Rent</t>
    </r>
    <r>
      <rPr>
        <vertAlign val="superscript"/>
        <sz val="9"/>
        <rFont val="Open Sans"/>
      </rPr>
      <t>4</t>
    </r>
  </si>
  <si>
    <r>
      <t xml:space="preserve"> Other</t>
    </r>
    <r>
      <rPr>
        <i/>
        <vertAlign val="superscript"/>
        <sz val="9"/>
        <rFont val="Open Sans"/>
        <family val="2"/>
      </rPr>
      <t>5</t>
    </r>
  </si>
  <si>
    <r>
      <t xml:space="preserve"> CIGIE Assessment</t>
    </r>
    <r>
      <rPr>
        <i/>
        <vertAlign val="superscript"/>
        <sz val="9"/>
        <rFont val="Open Sans"/>
      </rPr>
      <t>6</t>
    </r>
  </si>
  <si>
    <r>
      <rPr>
        <vertAlign val="superscript"/>
        <sz val="8"/>
        <color theme="1"/>
        <rFont val="Open Sans"/>
        <family val="2"/>
      </rPr>
      <t>4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Open Sans"/>
        <family val="2"/>
      </rPr>
      <t xml:space="preserve">In FY 2021, OIG closed a field office in Denver, CO. </t>
    </r>
  </si>
  <si>
    <t>FY 2022 (TBD)</t>
  </si>
  <si>
    <t>Change over
FY 2021 Actuals</t>
  </si>
  <si>
    <r>
      <rPr>
        <vertAlign val="superscript"/>
        <sz val="8"/>
        <color theme="1"/>
        <rFont val="Open Sans"/>
        <family val="2"/>
      </rPr>
      <t xml:space="preserve">1 </t>
    </r>
    <r>
      <rPr>
        <sz val="8"/>
        <color theme="1"/>
        <rFont val="Open Sans"/>
        <family val="2"/>
      </rPr>
      <t>FY 2023 includes the addition of 25 FTE over FY 2021 (or 14 FTE over FY 2022), an anticipated 4.6 percent COLA, and expected within grade increases.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</si>
</sst>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;\-&quot;$&quot;#,##0;&quot;-&quot;??"/>
    <numFmt numFmtId="165" formatCode="#,##0;\-#,##0;&quot;-&quot;??"/>
    <numFmt numFmtId="166" formatCode="0.0%;\-0.0%;&quot;-&quot;??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9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sz val="8"/>
      <name val="Open Sans"/>
      <family val="2"/>
    </font>
    <font>
      <vertAlign val="superscript"/>
      <sz val="8"/>
      <name val="Open Sans"/>
      <family val="2"/>
    </font>
    <font>
      <sz val="8"/>
      <color theme="1"/>
      <name val="Calibri"/>
      <family val="2"/>
      <scheme val="minor"/>
    </font>
    <font>
      <b/>
      <sz val="9"/>
      <name val="Open Sans"/>
      <family val="2"/>
    </font>
    <font>
      <vertAlign val="superscript"/>
      <sz val="9"/>
      <name val="Open Sans"/>
      <family val="2"/>
    </font>
    <font>
      <sz val="11"/>
      <color theme="1"/>
      <name val="Calibri"/>
      <family val="2"/>
    </font>
    <font>
      <vertAlign val="superscript"/>
      <sz val="9"/>
      <name val="Open Sans"/>
    </font>
    <font>
      <i/>
      <sz val="9"/>
      <name val="Open Sans"/>
      <family val="2"/>
    </font>
    <font>
      <i/>
      <vertAlign val="superscript"/>
      <sz val="9"/>
      <name val="Open Sans"/>
      <family val="2"/>
    </font>
    <font>
      <i/>
      <vertAlign val="superscript"/>
      <sz val="9"/>
      <name val="Open Sans"/>
    </font>
    <font>
      <i/>
      <sz val="9"/>
      <color theme="1"/>
      <name val="Open Sans"/>
      <family val="2"/>
    </font>
    <font>
      <i/>
      <sz val="9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2" fillId="0" borderId="0"/>
    <xf numFmtId="0" fontId="12" fillId="0" borderId="0"/>
    <xf numFmtId="0" fontId="1" fillId="0" borderId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66" fontId="4" fillId="2" borderId="0" xfId="0" applyNumberFormat="1" applyFont="1" applyFill="1" applyBorder="1" applyAlignment="1">
      <alignment horizontal="right" vertical="top"/>
    </xf>
    <xf numFmtId="166" fontId="4" fillId="2" borderId="2" xfId="0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right"/>
    </xf>
    <xf numFmtId="166" fontId="10" fillId="2" borderId="13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vertical="top"/>
    </xf>
    <xf numFmtId="164" fontId="4" fillId="0" borderId="7" xfId="0" applyNumberFormat="1" applyFont="1" applyFill="1" applyBorder="1" applyAlignment="1">
      <alignment vertical="top"/>
    </xf>
    <xf numFmtId="164" fontId="4" fillId="0" borderId="10" xfId="0" applyNumberFormat="1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Alignment="1">
      <alignment vertical="top"/>
    </xf>
    <xf numFmtId="165" fontId="4" fillId="0" borderId="1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4" fillId="0" borderId="5" xfId="0" applyNumberFormat="1" applyFont="1" applyFill="1" applyBorder="1" applyAlignment="1">
      <alignment vertical="top"/>
    </xf>
    <xf numFmtId="0" fontId="10" fillId="0" borderId="13" xfId="0" applyFont="1" applyFill="1" applyBorder="1" applyAlignment="1">
      <alignment vertical="top"/>
    </xf>
    <xf numFmtId="164" fontId="10" fillId="0" borderId="13" xfId="0" applyNumberFormat="1" applyFont="1" applyFill="1" applyBorder="1" applyAlignment="1">
      <alignment vertical="top"/>
    </xf>
    <xf numFmtId="164" fontId="10" fillId="0" borderId="14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3" fontId="4" fillId="0" borderId="2" xfId="0" applyNumberFormat="1" applyFont="1" applyFill="1" applyBorder="1" applyAlignment="1">
      <alignment vertical="top"/>
    </xf>
    <xf numFmtId="3" fontId="4" fillId="0" borderId="11" xfId="0" applyNumberFormat="1" applyFont="1" applyFill="1" applyBorder="1" applyAlignment="1">
      <alignment vertical="top"/>
    </xf>
    <xf numFmtId="165" fontId="4" fillId="0" borderId="2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9" fillId="0" borderId="0" xfId="0" applyFont="1"/>
    <xf numFmtId="0" fontId="5" fillId="0" borderId="0" xfId="0" applyFont="1" applyFill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14" fillId="0" borderId="0" xfId="0" applyFont="1" applyAlignment="1">
      <alignment horizontal="left" vertical="top" indent="1"/>
    </xf>
    <xf numFmtId="0" fontId="14" fillId="0" borderId="2" xfId="0" applyFont="1" applyBorder="1" applyAlignment="1">
      <alignment horizontal="left" vertical="top" indent="1"/>
    </xf>
    <xf numFmtId="164" fontId="4" fillId="0" borderId="5" xfId="0" applyNumberFormat="1" applyFont="1" applyFill="1" applyBorder="1" applyAlignment="1">
      <alignment vertical="top"/>
    </xf>
    <xf numFmtId="165" fontId="14" fillId="0" borderId="0" xfId="0" applyNumberFormat="1" applyFont="1" applyFill="1" applyAlignment="1">
      <alignment vertical="top"/>
    </xf>
    <xf numFmtId="165" fontId="14" fillId="0" borderId="5" xfId="0" applyNumberFormat="1" applyFont="1" applyFill="1" applyBorder="1" applyAlignment="1">
      <alignment vertical="top"/>
    </xf>
    <xf numFmtId="3" fontId="17" fillId="0" borderId="10" xfId="0" applyNumberFormat="1" applyFont="1" applyFill="1" applyBorder="1" applyAlignment="1">
      <alignment vertical="top"/>
    </xf>
    <xf numFmtId="165" fontId="14" fillId="0" borderId="2" xfId="0" applyNumberFormat="1" applyFont="1" applyFill="1" applyBorder="1" applyAlignment="1">
      <alignment vertical="top"/>
    </xf>
    <xf numFmtId="165" fontId="14" fillId="0" borderId="12" xfId="0" applyNumberFormat="1" applyFont="1" applyFill="1" applyBorder="1" applyAlignment="1">
      <alignment vertical="top"/>
    </xf>
    <xf numFmtId="3" fontId="17" fillId="0" borderId="11" xfId="0" applyNumberFormat="1" applyFont="1" applyFill="1" applyBorder="1" applyAlignment="1">
      <alignment vertical="top"/>
    </xf>
    <xf numFmtId="165" fontId="14" fillId="0" borderId="0" xfId="0" applyNumberFormat="1" applyFont="1" applyFill="1" applyBorder="1" applyAlignment="1">
      <alignment vertical="top"/>
    </xf>
    <xf numFmtId="166" fontId="18" fillId="2" borderId="0" xfId="0" applyNumberFormat="1" applyFont="1" applyFill="1" applyBorder="1" applyAlignment="1">
      <alignment horizontal="right" vertical="top"/>
    </xf>
    <xf numFmtId="166" fontId="18" fillId="2" borderId="2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5" fillId="0" borderId="3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4" fillId="2" borderId="6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right" wrapText="1"/>
    </xf>
  </cellXfs>
  <cellStyles count="8">
    <cellStyle name="Comma 2" xfId="2" xr:uid="{00000000-0005-0000-0000-000000000000}"/>
    <cellStyle name="Normal" xfId="0" builtinId="0"/>
    <cellStyle name="Normal 10" xfId="3" xr:uid="{725E1AA7-20D5-4EF1-A502-CFEA9384AB53}"/>
    <cellStyle name="Normal 2" xfId="1" xr:uid="{00000000-0005-0000-0000-000002000000}"/>
    <cellStyle name="Normal 2 2" xfId="7" xr:uid="{949DE547-03B3-4403-AD2C-B438BC2E6E6E}"/>
    <cellStyle name="Normal 2 3" xfId="5" xr:uid="{8F657C23-BC42-494E-B94E-727A397E0715}"/>
    <cellStyle name="Normal 3" xfId="6" xr:uid="{78DEA483-ABC8-459C-B714-8C1A9738AAEA}"/>
    <cellStyle name="Percent 2" xfId="4" xr:uid="{F813FDB4-0028-4304-83C7-6544B16495D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showGridLines="0" tabSelected="1" zoomScaleNormal="100" workbookViewId="0">
      <selection sqref="A1:F1"/>
    </sheetView>
  </sheetViews>
  <sheetFormatPr defaultRowHeight="14.5" x14ac:dyDescent="0.35"/>
  <cols>
    <col min="1" max="1" width="48.453125" bestFit="1" customWidth="1"/>
    <col min="2" max="4" width="8.54296875" customWidth="1"/>
    <col min="5" max="6" width="9.54296875" customWidth="1"/>
  </cols>
  <sheetData>
    <row r="1" spans="1:6" s="2" customFormat="1" ht="15" customHeight="1" x14ac:dyDescent="0.35">
      <c r="A1" s="46" t="s">
        <v>5</v>
      </c>
      <c r="B1" s="46"/>
      <c r="C1" s="46"/>
      <c r="D1" s="46"/>
      <c r="E1" s="46"/>
      <c r="F1" s="46"/>
    </row>
    <row r="2" spans="1:6" s="2" customFormat="1" ht="15" customHeight="1" x14ac:dyDescent="0.35">
      <c r="A2" s="46" t="s">
        <v>2</v>
      </c>
      <c r="B2" s="46"/>
      <c r="C2" s="46"/>
      <c r="D2" s="46"/>
      <c r="E2" s="46"/>
      <c r="F2" s="46"/>
    </row>
    <row r="3" spans="1:6" s="2" customFormat="1" ht="14.25" customHeight="1" thickBot="1" x14ac:dyDescent="0.4">
      <c r="A3" s="47" t="s">
        <v>3</v>
      </c>
      <c r="B3" s="47"/>
      <c r="C3" s="47"/>
      <c r="D3" s="47"/>
      <c r="E3" s="47"/>
      <c r="F3" s="47"/>
    </row>
    <row r="4" spans="1:6" s="1" customFormat="1" ht="28" customHeight="1" x14ac:dyDescent="0.45">
      <c r="A4" s="25"/>
      <c r="B4" s="50" t="s">
        <v>10</v>
      </c>
      <c r="C4" s="52" t="s">
        <v>23</v>
      </c>
      <c r="D4" s="54" t="s">
        <v>11</v>
      </c>
      <c r="E4" s="48" t="s">
        <v>24</v>
      </c>
      <c r="F4" s="49"/>
    </row>
    <row r="5" spans="1:6" s="1" customFormat="1" ht="14" customHeight="1" x14ac:dyDescent="0.45">
      <c r="A5" s="26"/>
      <c r="B5" s="51"/>
      <c r="C5" s="53"/>
      <c r="D5" s="55"/>
      <c r="E5" s="7" t="s">
        <v>0</v>
      </c>
      <c r="F5" s="7" t="s">
        <v>1</v>
      </c>
    </row>
    <row r="6" spans="1:6" s="2" customFormat="1" ht="14" customHeight="1" x14ac:dyDescent="0.35">
      <c r="A6" s="29" t="s">
        <v>12</v>
      </c>
      <c r="B6" s="10">
        <v>14310.661</v>
      </c>
      <c r="C6" s="11">
        <v>0</v>
      </c>
      <c r="D6" s="12">
        <v>20249.485980694062</v>
      </c>
      <c r="E6" s="13">
        <f>D6-B6</f>
        <v>5938.8249806940621</v>
      </c>
      <c r="F6" s="5">
        <f>IF(B6=0, "N/A", E6/B6)</f>
        <v>0.41499305871993347</v>
      </c>
    </row>
    <row r="7" spans="1:6" s="2" customFormat="1" ht="14" customHeight="1" x14ac:dyDescent="0.35">
      <c r="A7" s="30" t="s">
        <v>17</v>
      </c>
      <c r="B7" s="14">
        <v>10.721</v>
      </c>
      <c r="C7" s="33">
        <v>0</v>
      </c>
      <c r="D7" s="15">
        <v>270</v>
      </c>
      <c r="E7" s="16">
        <f t="shared" ref="E7:E14" si="0">D7-B7</f>
        <v>259.279</v>
      </c>
      <c r="F7" s="5">
        <f t="shared" ref="F7:F16" si="1">IF(B7=0, "N/A", E7/B7)</f>
        <v>24.184217890122188</v>
      </c>
    </row>
    <row r="8" spans="1:6" s="2" customFormat="1" ht="14" customHeight="1" x14ac:dyDescent="0.35">
      <c r="A8" s="30" t="s">
        <v>18</v>
      </c>
      <c r="B8" s="14">
        <v>2322.4430000000002</v>
      </c>
      <c r="C8" s="33">
        <v>0</v>
      </c>
      <c r="D8" s="15">
        <v>1975.51368</v>
      </c>
      <c r="E8" s="16">
        <f>D8-B8</f>
        <v>-346.92932000000019</v>
      </c>
      <c r="F8" s="5">
        <f t="shared" si="1"/>
        <v>-0.14938119902189209</v>
      </c>
    </row>
    <row r="9" spans="1:6" s="2" customFormat="1" ht="14" customHeight="1" x14ac:dyDescent="0.35">
      <c r="A9" s="30" t="s">
        <v>19</v>
      </c>
      <c r="B9" s="14">
        <v>325.98700000000002</v>
      </c>
      <c r="C9" s="33">
        <v>0</v>
      </c>
      <c r="D9" s="15">
        <v>0</v>
      </c>
      <c r="E9" s="16">
        <f t="shared" si="0"/>
        <v>-325.98700000000002</v>
      </c>
      <c r="F9" s="5">
        <f t="shared" si="1"/>
        <v>-1</v>
      </c>
    </row>
    <row r="10" spans="1:6" s="2" customFormat="1" ht="14" customHeight="1" x14ac:dyDescent="0.35">
      <c r="A10" s="30" t="s">
        <v>7</v>
      </c>
      <c r="B10" s="14">
        <v>177.738</v>
      </c>
      <c r="C10" s="33">
        <v>0</v>
      </c>
      <c r="D10" s="15">
        <v>205</v>
      </c>
      <c r="E10" s="16">
        <f t="shared" si="0"/>
        <v>27.262</v>
      </c>
      <c r="F10" s="5">
        <f t="shared" si="1"/>
        <v>0.15338306946179209</v>
      </c>
    </row>
    <row r="11" spans="1:6" s="2" customFormat="1" ht="14" customHeight="1" x14ac:dyDescent="0.35">
      <c r="A11" s="29" t="s">
        <v>9</v>
      </c>
      <c r="B11" s="14">
        <v>463.64</v>
      </c>
      <c r="C11" s="17">
        <v>0</v>
      </c>
      <c r="D11" s="15">
        <f>SUM(D12:D14)</f>
        <v>693</v>
      </c>
      <c r="E11" s="16">
        <f>D11-B11</f>
        <v>229.36</v>
      </c>
      <c r="F11" s="5">
        <f t="shared" si="1"/>
        <v>0.49469415926149601</v>
      </c>
    </row>
    <row r="12" spans="1:6" s="3" customFormat="1" ht="14" customHeight="1" x14ac:dyDescent="0.35">
      <c r="A12" s="31" t="s">
        <v>8</v>
      </c>
      <c r="B12" s="34">
        <v>269.46600000000001</v>
      </c>
      <c r="C12" s="35">
        <v>0</v>
      </c>
      <c r="D12" s="36">
        <v>255</v>
      </c>
      <c r="E12" s="40">
        <f t="shared" si="0"/>
        <v>-14.466000000000008</v>
      </c>
      <c r="F12" s="41">
        <f t="shared" si="1"/>
        <v>-5.3683952706463922E-2</v>
      </c>
    </row>
    <row r="13" spans="1:6" s="3" customFormat="1" ht="14" customHeight="1" x14ac:dyDescent="0.35">
      <c r="A13" s="31" t="s">
        <v>20</v>
      </c>
      <c r="B13" s="34">
        <v>136.589</v>
      </c>
      <c r="C13" s="35">
        <v>0</v>
      </c>
      <c r="D13" s="36">
        <v>354</v>
      </c>
      <c r="E13" s="40">
        <f t="shared" si="0"/>
        <v>217.411</v>
      </c>
      <c r="F13" s="41">
        <f t="shared" si="1"/>
        <v>1.5917167561077392</v>
      </c>
    </row>
    <row r="14" spans="1:6" s="3" customFormat="1" ht="14" customHeight="1" thickBot="1" x14ac:dyDescent="0.4">
      <c r="A14" s="32" t="s">
        <v>21</v>
      </c>
      <c r="B14" s="37">
        <v>57.585000000000001</v>
      </c>
      <c r="C14" s="38">
        <v>0</v>
      </c>
      <c r="D14" s="39">
        <v>84</v>
      </c>
      <c r="E14" s="37">
        <f t="shared" si="0"/>
        <v>26.414999999999999</v>
      </c>
      <c r="F14" s="42">
        <f t="shared" si="1"/>
        <v>0.45871320656420939</v>
      </c>
    </row>
    <row r="15" spans="1:6" s="2" customFormat="1" ht="15" customHeight="1" x14ac:dyDescent="0.35">
      <c r="A15" s="18" t="s">
        <v>6</v>
      </c>
      <c r="B15" s="19">
        <f>SUM(B6:B11)</f>
        <v>17611.190000000002</v>
      </c>
      <c r="C15" s="19">
        <f>SUM(C6:C13)</f>
        <v>0</v>
      </c>
      <c r="D15" s="20">
        <f>SUM(D6:D11)</f>
        <v>23392.999660694062</v>
      </c>
      <c r="E15" s="19">
        <f>D15-B15</f>
        <v>5781.8096606940599</v>
      </c>
      <c r="F15" s="8">
        <f t="shared" si="1"/>
        <v>0.3283031788705964</v>
      </c>
    </row>
    <row r="16" spans="1:6" s="2" customFormat="1" ht="14.25" customHeight="1" thickBot="1" x14ac:dyDescent="0.4">
      <c r="A16" s="21" t="s">
        <v>4</v>
      </c>
      <c r="B16" s="22">
        <v>68</v>
      </c>
      <c r="C16" s="9">
        <v>79</v>
      </c>
      <c r="D16" s="23">
        <v>93</v>
      </c>
      <c r="E16" s="24">
        <f>D16-B16</f>
        <v>25</v>
      </c>
      <c r="F16" s="6">
        <f t="shared" si="1"/>
        <v>0.36764705882352944</v>
      </c>
    </row>
    <row r="17" spans="1:6" s="4" customFormat="1" ht="28" customHeight="1" x14ac:dyDescent="0.35">
      <c r="A17" s="45" t="s">
        <v>25</v>
      </c>
      <c r="B17" s="45"/>
      <c r="C17" s="45"/>
      <c r="D17" s="45"/>
      <c r="E17" s="45"/>
      <c r="F17" s="45"/>
    </row>
    <row r="18" spans="1:6" s="4" customFormat="1" ht="14" customHeight="1" x14ac:dyDescent="0.35">
      <c r="A18" s="43" t="s">
        <v>13</v>
      </c>
      <c r="B18" s="43"/>
      <c r="C18" s="43"/>
      <c r="D18" s="43"/>
      <c r="E18" s="43"/>
      <c r="F18" s="43"/>
    </row>
    <row r="19" spans="1:6" s="4" customFormat="1" ht="14" customHeight="1" x14ac:dyDescent="0.35">
      <c r="A19" s="44" t="s">
        <v>14</v>
      </c>
      <c r="B19" s="43"/>
      <c r="C19" s="43"/>
      <c r="D19" s="43"/>
      <c r="E19" s="43"/>
      <c r="F19" s="43"/>
    </row>
    <row r="20" spans="1:6" ht="14" customHeight="1" x14ac:dyDescent="0.35">
      <c r="A20" s="43" t="s">
        <v>22</v>
      </c>
      <c r="B20" s="43"/>
      <c r="C20" s="43"/>
      <c r="D20" s="43"/>
      <c r="E20" s="43"/>
      <c r="F20" s="43"/>
    </row>
    <row r="21" spans="1:6" ht="14" customHeight="1" x14ac:dyDescent="0.35">
      <c r="A21" s="43" t="s">
        <v>15</v>
      </c>
      <c r="B21" s="43"/>
      <c r="C21" s="43"/>
      <c r="D21" s="43"/>
      <c r="E21" s="43"/>
      <c r="F21" s="43"/>
    </row>
    <row r="22" spans="1:6" ht="14" customHeight="1" x14ac:dyDescent="0.35">
      <c r="A22" s="28" t="s">
        <v>16</v>
      </c>
      <c r="B22" s="27"/>
      <c r="C22" s="27"/>
      <c r="D22" s="27"/>
      <c r="E22" s="27"/>
      <c r="F22" s="27"/>
    </row>
  </sheetData>
  <mergeCells count="12">
    <mergeCell ref="A20:F20"/>
    <mergeCell ref="A21:F21"/>
    <mergeCell ref="A19:F19"/>
    <mergeCell ref="A17:F17"/>
    <mergeCell ref="A1:F1"/>
    <mergeCell ref="A3:F3"/>
    <mergeCell ref="A2:F2"/>
    <mergeCell ref="E4:F4"/>
    <mergeCell ref="B4:B5"/>
    <mergeCell ref="C4:C5"/>
    <mergeCell ref="D4:D5"/>
    <mergeCell ref="A18:F18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OIG PC&amp;B Table</vt:lpstr>
      <vt:lpstr>'OIG PC&amp;B Table'!Print_Area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barnold</dc:creator>
  <cp:lastModifiedBy>Chantel</cp:lastModifiedBy>
  <cp:lastPrinted>2022-03-28T20:26:46Z</cp:lastPrinted>
  <dcterms:created xsi:type="dcterms:W3CDTF">2012-08-27T16:23:53Z</dcterms:created>
  <dcterms:modified xsi:type="dcterms:W3CDTF">2022-03-28T20:26:52Z</dcterms:modified>
</cp:coreProperties>
</file>