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bfair\Desktop\PAB\FY23 Extracted Tables\RRA OVERVIEW\"/>
    </mc:Choice>
  </mc:AlternateContent>
  <xr:revisionPtr revIDLastSave="0" documentId="13_ncr:1_{AB1608ED-8575-4941-BC36-D51FA07775F7}" xr6:coauthVersionLast="47" xr6:coauthVersionMax="47" xr10:uidLastSave="{00000000-0000-0000-0000-000000000000}"/>
  <bookViews>
    <workbookView xWindow="-28920" yWindow="1275" windowWidth="29040" windowHeight="15840" xr2:uid="{00000000-000D-0000-FFFF-FFFF00000000}"/>
  </bookViews>
  <sheets>
    <sheet name="RRA Funding" sheetId="1" r:id="rId1"/>
  </sheets>
  <definedNames>
    <definedName name="_xlnm.Print_Area" localSheetId="0">'RRA Funding'!$A$1:$F$18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1" l="1"/>
  <c r="E15" i="1"/>
  <c r="F15" i="1" s="1"/>
  <c r="F14" i="1"/>
  <c r="E14" i="1"/>
  <c r="D13" i="1"/>
  <c r="E13" i="1" s="1"/>
  <c r="B13" i="1"/>
  <c r="F13" i="1" s="1"/>
  <c r="E12" i="1"/>
  <c r="F12" i="1" s="1"/>
  <c r="F11" i="1"/>
  <c r="E11" i="1"/>
  <c r="E10" i="1"/>
  <c r="F10" i="1" s="1"/>
  <c r="F9" i="1"/>
  <c r="E9" i="1"/>
  <c r="D8" i="1"/>
  <c r="D16" i="1" s="1"/>
  <c r="B8" i="1"/>
  <c r="B16" i="1" s="1"/>
  <c r="E7" i="1"/>
  <c r="F7" i="1" s="1"/>
  <c r="F6" i="1"/>
  <c r="E6" i="1"/>
  <c r="E5" i="1"/>
  <c r="F5" i="1" s="1"/>
  <c r="E16" i="1" l="1"/>
  <c r="F16" i="1" s="1"/>
  <c r="E8" i="1"/>
  <c r="F8" i="1"/>
</calcChain>
</file>

<file path=xl/sharedStrings.xml><?xml version="1.0" encoding="utf-8"?>
<sst xmlns="http://schemas.openxmlformats.org/spreadsheetml/2006/main" count="24" uniqueCount="23">
  <si>
    <t>(Dollars in Millions)</t>
  </si>
  <si>
    <t>Amount</t>
  </si>
  <si>
    <t>Percent</t>
  </si>
  <si>
    <t>Biological Sciences</t>
  </si>
  <si>
    <t>Engineering</t>
  </si>
  <si>
    <t>Geosciences</t>
  </si>
  <si>
    <t>Mathematical &amp; Physical Sciences</t>
  </si>
  <si>
    <t>Social, Behavioral &amp; Economic Sciences</t>
  </si>
  <si>
    <t>Office of Polar Programs</t>
  </si>
  <si>
    <t>U.S. Arctic Research Commission</t>
  </si>
  <si>
    <t>Technology, Innovation, &amp; Partnerships</t>
  </si>
  <si>
    <t>Computer &amp; Information Science &amp; Engineering</t>
  </si>
  <si>
    <t>Office of International Science &amp; Engineering</t>
  </si>
  <si>
    <t xml:space="preserve"> </t>
  </si>
  <si>
    <t>Total</t>
  </si>
  <si>
    <t>FY 2023
Request</t>
  </si>
  <si>
    <t>FY 2022
(TBD)</t>
  </si>
  <si>
    <t>R&amp;RA Funding</t>
  </si>
  <si>
    <t>Integrative Activities</t>
  </si>
  <si>
    <t>Change over
FY 2021 Actual</t>
  </si>
  <si>
    <r>
      <t>FY 2021
Actual</t>
    </r>
    <r>
      <rPr>
        <vertAlign val="superscript"/>
        <sz val="9"/>
        <color theme="1"/>
        <rFont val="Open Sans"/>
      </rPr>
      <t>1,2</t>
    </r>
  </si>
  <si>
    <r>
      <rPr>
        <vertAlign val="superscript"/>
        <sz val="8"/>
        <color theme="1"/>
        <rFont val="Open Sans"/>
      </rPr>
      <t>2</t>
    </r>
    <r>
      <rPr>
        <sz val="8"/>
        <color theme="1"/>
        <rFont val="Open Sans"/>
      </rPr>
      <t xml:space="preserve"> Funding in FY 2021 is re-stated for comparability across fiscal years to reflect the movement of the Graduate Research Fellowship Program from IA to the Directorate for STEM Education in the EDU Account, expected in FY 2022.</t>
    </r>
  </si>
  <si>
    <r>
      <rPr>
        <vertAlign val="superscript"/>
        <sz val="8"/>
        <color theme="1"/>
        <rFont val="Open Sans"/>
      </rPr>
      <t>1</t>
    </r>
    <r>
      <rPr>
        <sz val="8"/>
        <color theme="1"/>
        <rFont val="Open Sans"/>
      </rPr>
      <t xml:space="preserve"> Funding in FY 2021 is re-stated for comparability across fiscal years to reflect the creation of TIP in FY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</si>
</sst>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quot;$&quot;#,##0.00;&quot;-&quot;??"/>
    <numFmt numFmtId="165" formatCode="0.0%;\-0.0%;&quot;-&quot;??"/>
    <numFmt numFmtId="166" formatCode="#,##0.00;\-#,##0.00;&quot;-&quot;??"/>
    <numFmt numFmtId="167" formatCode="0.0000"/>
  </numFmts>
  <fonts count="8" x14ac:knownFonts="1">
    <font>
      <sz val="11"/>
      <color theme="1"/>
      <name val="Calibri"/>
      <family val="2"/>
      <scheme val="minor"/>
    </font>
    <font>
      <sz val="10"/>
      <color theme="1"/>
      <name val="Arial"/>
      <family val="2"/>
    </font>
    <font>
      <sz val="10"/>
      <color theme="1"/>
      <name val="Arial"/>
      <family val="2"/>
    </font>
    <font>
      <sz val="9"/>
      <color theme="1"/>
      <name val="Open Sans"/>
    </font>
    <font>
      <vertAlign val="superscript"/>
      <sz val="9"/>
      <color theme="1"/>
      <name val="Open Sans"/>
    </font>
    <font>
      <b/>
      <sz val="9"/>
      <color theme="1"/>
      <name val="Open Sans"/>
    </font>
    <font>
      <sz val="8"/>
      <color theme="1"/>
      <name val="Open Sans"/>
    </font>
    <font>
      <vertAlign val="superscript"/>
      <sz val="8"/>
      <color theme="1"/>
      <name val="Open Sans"/>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s>
  <cellStyleXfs count="1">
    <xf numFmtId="0" fontId="0" fillId="0" borderId="0"/>
  </cellStyleXfs>
  <cellXfs count="35">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2" fillId="0" borderId="0" xfId="0" applyFont="1" applyAlignment="1" applyProtection="1">
      <protection locked="0"/>
    </xf>
    <xf numFmtId="0" fontId="1" fillId="0" borderId="0" xfId="0" applyFont="1" applyAlignment="1" applyProtection="1">
      <protection locked="0"/>
    </xf>
    <xf numFmtId="167" fontId="2" fillId="0" borderId="0" xfId="0" applyNumberFormat="1" applyFont="1" applyProtection="1">
      <protection locked="0"/>
    </xf>
    <xf numFmtId="2" fontId="2" fillId="0" borderId="0" xfId="0" applyNumberFormat="1" applyFont="1" applyProtection="1">
      <protection locked="0"/>
    </xf>
    <xf numFmtId="166" fontId="1" fillId="0" borderId="0" xfId="0" applyNumberFormat="1" applyFont="1" applyAlignment="1" applyProtection="1">
      <alignment horizontal="right"/>
      <protection locked="0"/>
    </xf>
    <xf numFmtId="0" fontId="3" fillId="0" borderId="2" xfId="0" applyFont="1" applyBorder="1" applyProtection="1">
      <protection locked="0"/>
    </xf>
    <xf numFmtId="0" fontId="3" fillId="0" borderId="3" xfId="0" applyFont="1" applyBorder="1" applyProtection="1">
      <protection locked="0"/>
    </xf>
    <xf numFmtId="0" fontId="3" fillId="0" borderId="3" xfId="0" applyFont="1" applyBorder="1" applyAlignment="1" applyProtection="1">
      <alignment horizontal="center"/>
    </xf>
    <xf numFmtId="0" fontId="3" fillId="0" borderId="0" xfId="0" applyFont="1" applyAlignment="1" applyProtection="1">
      <alignment vertical="top"/>
      <protection locked="0"/>
    </xf>
    <xf numFmtId="164" fontId="3" fillId="0" borderId="0" xfId="0" applyNumberFormat="1" applyFont="1" applyAlignment="1" applyProtection="1">
      <alignment horizontal="right" vertical="top"/>
      <protection locked="0"/>
    </xf>
    <xf numFmtId="164" fontId="3" fillId="0" borderId="0" xfId="0" applyNumberFormat="1" applyFont="1" applyFill="1" applyAlignment="1" applyProtection="1">
      <alignment horizontal="right" vertical="top"/>
      <protection locked="0"/>
    </xf>
    <xf numFmtId="164" fontId="3" fillId="0" borderId="0" xfId="0" applyNumberFormat="1" applyFont="1" applyAlignment="1" applyProtection="1">
      <alignment horizontal="right" vertical="top"/>
    </xf>
    <xf numFmtId="165" fontId="3" fillId="0" borderId="0" xfId="0" applyNumberFormat="1" applyFont="1" applyAlignment="1" applyProtection="1">
      <alignment horizontal="right" vertical="top"/>
    </xf>
    <xf numFmtId="166" fontId="3" fillId="0" borderId="0" xfId="0" applyNumberFormat="1" applyFont="1" applyAlignment="1" applyProtection="1">
      <alignment horizontal="right" vertical="top"/>
      <protection locked="0"/>
    </xf>
    <xf numFmtId="166" fontId="3" fillId="0" borderId="0" xfId="0" applyNumberFormat="1" applyFont="1" applyFill="1" applyAlignment="1" applyProtection="1">
      <alignment horizontal="right" vertical="top"/>
      <protection locked="0"/>
    </xf>
    <xf numFmtId="166" fontId="3" fillId="0" borderId="0" xfId="0" applyNumberFormat="1" applyFont="1" applyAlignment="1" applyProtection="1">
      <alignment horizontal="right" vertical="top"/>
    </xf>
    <xf numFmtId="0" fontId="3" fillId="0" borderId="0" xfId="0" applyFont="1" applyFill="1" applyAlignment="1" applyProtection="1">
      <alignment vertical="top"/>
      <protection locked="0"/>
    </xf>
    <xf numFmtId="0" fontId="3" fillId="0" borderId="0" xfId="0" applyFont="1" applyFill="1" applyAlignment="1" applyProtection="1">
      <alignment vertical="top" wrapText="1" readingOrder="1"/>
      <protection locked="0"/>
    </xf>
    <xf numFmtId="0" fontId="3" fillId="0" borderId="0" xfId="0" applyFont="1" applyAlignment="1" applyProtection="1">
      <alignment vertical="top" wrapText="1"/>
      <protection locked="0"/>
    </xf>
    <xf numFmtId="0" fontId="5" fillId="0" borderId="4" xfId="0" applyFont="1" applyBorder="1" applyAlignment="1" applyProtection="1">
      <alignment vertical="top"/>
      <protection locked="0"/>
    </xf>
    <xf numFmtId="164" fontId="5" fillId="0" borderId="4" xfId="0" applyNumberFormat="1" applyFont="1" applyBorder="1" applyAlignment="1" applyProtection="1">
      <alignment horizontal="right" vertical="top"/>
      <protection locked="0"/>
    </xf>
    <xf numFmtId="164" fontId="5" fillId="0" borderId="4" xfId="0" applyNumberFormat="1" applyFont="1" applyBorder="1" applyAlignment="1" applyProtection="1">
      <alignment horizontal="right" vertical="top"/>
    </xf>
    <xf numFmtId="165" fontId="5" fillId="0" borderId="4" xfId="0" applyNumberFormat="1" applyFont="1" applyBorder="1" applyAlignment="1" applyProtection="1">
      <alignment horizontal="right" vertical="top"/>
    </xf>
    <xf numFmtId="0" fontId="6" fillId="0" borderId="2" xfId="0" applyFont="1" applyBorder="1" applyAlignment="1">
      <alignment horizontal="left" vertical="top" wrapText="1"/>
    </xf>
    <xf numFmtId="0" fontId="6"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right" wrapText="1"/>
    </xf>
    <xf numFmtId="0" fontId="3" fillId="0" borderId="3" xfId="0" applyFont="1" applyBorder="1" applyAlignment="1" applyProtection="1">
      <alignment horizontal="right"/>
    </xf>
    <xf numFmtId="0" fontId="3" fillId="0" borderId="2" xfId="0" applyFont="1" applyBorder="1" applyAlignment="1" applyProtection="1">
      <alignment horizontal="center" wrapText="1"/>
    </xf>
    <xf numFmtId="0" fontId="3" fillId="0" borderId="2" xfId="0" applyFont="1" applyBorder="1" applyAlignment="1" applyProtection="1">
      <alignment horizontal="center"/>
    </xf>
    <xf numFmtId="0" fontId="3" fillId="0" borderId="3" xfId="0" applyFont="1" applyBorder="1" applyAlignment="1" applyProtection="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showGridLines="0" tabSelected="1" zoomScaleNormal="100" workbookViewId="0">
      <selection sqref="A1:F1"/>
    </sheetView>
  </sheetViews>
  <sheetFormatPr defaultColWidth="8.81640625" defaultRowHeight="12.5" x14ac:dyDescent="0.25"/>
  <cols>
    <col min="1" max="1" width="40.81640625" style="2" customWidth="1"/>
    <col min="2" max="6" width="9.81640625" style="2" customWidth="1"/>
    <col min="7" max="16384" width="8.81640625" style="2"/>
  </cols>
  <sheetData>
    <row r="1" spans="1:16" s="1" customFormat="1" ht="14.5" customHeight="1" x14ac:dyDescent="0.35">
      <c r="A1" s="28" t="s">
        <v>17</v>
      </c>
      <c r="B1" s="28"/>
      <c r="C1" s="28"/>
      <c r="D1" s="28"/>
      <c r="E1" s="28"/>
      <c r="F1" s="28"/>
    </row>
    <row r="2" spans="1:16" ht="14.5" customHeight="1" thickBot="1" x14ac:dyDescent="0.5">
      <c r="A2" s="29" t="s">
        <v>0</v>
      </c>
      <c r="B2" s="29"/>
      <c r="C2" s="29"/>
      <c r="D2" s="29"/>
      <c r="E2" s="29"/>
      <c r="F2" s="29"/>
    </row>
    <row r="3" spans="1:16" ht="30" customHeight="1" x14ac:dyDescent="0.45">
      <c r="A3" s="8"/>
      <c r="B3" s="30" t="s">
        <v>20</v>
      </c>
      <c r="C3" s="30" t="s">
        <v>16</v>
      </c>
      <c r="D3" s="30" t="s">
        <v>15</v>
      </c>
      <c r="E3" s="32" t="s">
        <v>19</v>
      </c>
      <c r="F3" s="33"/>
    </row>
    <row r="4" spans="1:16" ht="12.65" customHeight="1" x14ac:dyDescent="0.45">
      <c r="A4" s="9"/>
      <c r="B4" s="31"/>
      <c r="C4" s="34"/>
      <c r="D4" s="31"/>
      <c r="E4" s="10" t="s">
        <v>1</v>
      </c>
      <c r="F4" s="10" t="s">
        <v>2</v>
      </c>
    </row>
    <row r="5" spans="1:16" s="3" customFormat="1" ht="14.5" customHeight="1" x14ac:dyDescent="0.25">
      <c r="A5" s="11" t="s">
        <v>3</v>
      </c>
      <c r="B5" s="12">
        <v>817.41</v>
      </c>
      <c r="C5" s="12">
        <v>0</v>
      </c>
      <c r="D5" s="13">
        <v>970.23</v>
      </c>
      <c r="E5" s="14">
        <f>D5-B5</f>
        <v>152.82000000000005</v>
      </c>
      <c r="F5" s="15">
        <f>IF(B5=0,"N/A",E5/B5)</f>
        <v>0.18695636216831218</v>
      </c>
    </row>
    <row r="6" spans="1:16" s="3" customFormat="1" ht="14.5" customHeight="1" x14ac:dyDescent="0.25">
      <c r="A6" s="11" t="s">
        <v>11</v>
      </c>
      <c r="B6" s="16">
        <v>1007.13</v>
      </c>
      <c r="C6" s="16">
        <v>0</v>
      </c>
      <c r="D6" s="17">
        <v>1150.78</v>
      </c>
      <c r="E6" s="18">
        <f t="shared" ref="E6:E16" si="0">D6-B6</f>
        <v>143.64999999999998</v>
      </c>
      <c r="F6" s="15">
        <f t="shared" ref="F6:F16" si="1">IF(B6=0,"N/A",E6/B6)</f>
        <v>0.14263302652090593</v>
      </c>
    </row>
    <row r="7" spans="1:16" s="3" customFormat="1" ht="14.5" customHeight="1" x14ac:dyDescent="0.25">
      <c r="A7" s="19" t="s">
        <v>4</v>
      </c>
      <c r="B7" s="16">
        <v>764.43</v>
      </c>
      <c r="C7" s="16">
        <v>0</v>
      </c>
      <c r="D7" s="17">
        <v>940.28</v>
      </c>
      <c r="E7" s="18">
        <f t="shared" si="0"/>
        <v>175.85000000000002</v>
      </c>
      <c r="F7" s="15">
        <f t="shared" si="1"/>
        <v>0.23004068390827156</v>
      </c>
    </row>
    <row r="8" spans="1:16" s="3" customFormat="1" ht="14.5" customHeight="1" x14ac:dyDescent="0.25">
      <c r="A8" s="19" t="s">
        <v>5</v>
      </c>
      <c r="B8" s="16">
        <f>1411.31-407.04</f>
        <v>1004.27</v>
      </c>
      <c r="C8" s="16">
        <v>0</v>
      </c>
      <c r="D8" s="17">
        <f>1696.15-457.1</f>
        <v>1239.0500000000002</v>
      </c>
      <c r="E8" s="18">
        <f t="shared" si="0"/>
        <v>234.7800000000002</v>
      </c>
      <c r="F8" s="15">
        <f t="shared" si="1"/>
        <v>0.23378175191930478</v>
      </c>
    </row>
    <row r="9" spans="1:16" s="3" customFormat="1" ht="14.5" customHeight="1" x14ac:dyDescent="0.25">
      <c r="A9" s="19" t="s">
        <v>6</v>
      </c>
      <c r="B9" s="16">
        <v>1593.31</v>
      </c>
      <c r="C9" s="16">
        <v>0</v>
      </c>
      <c r="D9" s="17">
        <v>1746.85</v>
      </c>
      <c r="E9" s="18">
        <f t="shared" si="0"/>
        <v>153.53999999999996</v>
      </c>
      <c r="F9" s="15">
        <f t="shared" si="1"/>
        <v>9.6365427945597507E-2</v>
      </c>
    </row>
    <row r="10" spans="1:16" s="3" customFormat="1" ht="14.5" customHeight="1" x14ac:dyDescent="0.25">
      <c r="A10" s="19" t="s">
        <v>7</v>
      </c>
      <c r="B10" s="16">
        <v>282.11</v>
      </c>
      <c r="C10" s="16">
        <v>0</v>
      </c>
      <c r="D10" s="17">
        <v>330.21</v>
      </c>
      <c r="E10" s="18">
        <f t="shared" si="0"/>
        <v>48.099999999999966</v>
      </c>
      <c r="F10" s="15">
        <f t="shared" si="1"/>
        <v>0.17050086845556686</v>
      </c>
    </row>
    <row r="11" spans="1:16" s="3" customFormat="1" ht="14.5" customHeight="1" x14ac:dyDescent="0.25">
      <c r="A11" s="20" t="s">
        <v>10</v>
      </c>
      <c r="B11" s="16">
        <v>369.01</v>
      </c>
      <c r="C11" s="16">
        <v>0</v>
      </c>
      <c r="D11" s="17">
        <v>879.87</v>
      </c>
      <c r="E11" s="18">
        <f>D11-B11</f>
        <v>510.86</v>
      </c>
      <c r="F11" s="15">
        <f t="shared" si="1"/>
        <v>1.3844069266415544</v>
      </c>
    </row>
    <row r="12" spans="1:16" s="3" customFormat="1" ht="14.5" customHeight="1" x14ac:dyDescent="0.25">
      <c r="A12" s="19" t="s">
        <v>12</v>
      </c>
      <c r="B12" s="16">
        <v>51.29</v>
      </c>
      <c r="C12" s="16">
        <v>0</v>
      </c>
      <c r="D12" s="17">
        <v>74.040000000000006</v>
      </c>
      <c r="E12" s="18">
        <f>D12-B12</f>
        <v>22.750000000000007</v>
      </c>
      <c r="F12" s="15">
        <f t="shared" si="1"/>
        <v>0.44355624878143901</v>
      </c>
    </row>
    <row r="13" spans="1:16" s="3" customFormat="1" ht="14.5" customHeight="1" x14ac:dyDescent="0.25">
      <c r="A13" s="19" t="s">
        <v>8</v>
      </c>
      <c r="B13" s="17">
        <f>407.04+77</f>
        <v>484.04</v>
      </c>
      <c r="C13" s="17">
        <v>0</v>
      </c>
      <c r="D13" s="17">
        <f>457.1+90</f>
        <v>547.1</v>
      </c>
      <c r="E13" s="18">
        <f t="shared" si="0"/>
        <v>63.06</v>
      </c>
      <c r="F13" s="15">
        <f t="shared" si="1"/>
        <v>0.13027848938104289</v>
      </c>
      <c r="K13" s="4" t="s">
        <v>13</v>
      </c>
      <c r="P13" s="7" t="s">
        <v>13</v>
      </c>
    </row>
    <row r="14" spans="1:16" s="3" customFormat="1" ht="15" customHeight="1" x14ac:dyDescent="0.25">
      <c r="A14" s="11" t="s">
        <v>18</v>
      </c>
      <c r="B14" s="17">
        <v>528.61</v>
      </c>
      <c r="C14" s="17">
        <v>0</v>
      </c>
      <c r="D14" s="17">
        <v>545.86</v>
      </c>
      <c r="E14" s="18">
        <f t="shared" si="0"/>
        <v>17.25</v>
      </c>
      <c r="F14" s="15">
        <f t="shared" si="1"/>
        <v>3.2632753826072149E-2</v>
      </c>
    </row>
    <row r="15" spans="1:16" s="3" customFormat="1" ht="14.5" customHeight="1" x14ac:dyDescent="0.25">
      <c r="A15" s="21" t="s">
        <v>9</v>
      </c>
      <c r="B15" s="16">
        <v>1.6</v>
      </c>
      <c r="C15" s="16">
        <v>0</v>
      </c>
      <c r="D15" s="17">
        <v>1.72</v>
      </c>
      <c r="E15" s="18">
        <f t="shared" si="0"/>
        <v>0.11999999999999988</v>
      </c>
      <c r="F15" s="15">
        <f>IF(B15=0,"N/A",E15/B15)</f>
        <v>7.4999999999999928E-2</v>
      </c>
    </row>
    <row r="16" spans="1:16" s="3" customFormat="1" ht="14.5" customHeight="1" thickBot="1" x14ac:dyDescent="0.3">
      <c r="A16" s="22" t="s">
        <v>14</v>
      </c>
      <c r="B16" s="23">
        <f>SUM(B5:B15)</f>
        <v>6903.2099999999991</v>
      </c>
      <c r="C16" s="23">
        <f>SUM(C5:C15)</f>
        <v>0</v>
      </c>
      <c r="D16" s="23">
        <f>SUM(D5:D15)</f>
        <v>8425.99</v>
      </c>
      <c r="E16" s="24">
        <f t="shared" si="0"/>
        <v>1522.7800000000007</v>
      </c>
      <c r="F16" s="25">
        <f t="shared" si="1"/>
        <v>0.22059013125777729</v>
      </c>
    </row>
    <row r="17" spans="1:7" s="1" customFormat="1" ht="15" customHeight="1" x14ac:dyDescent="0.35">
      <c r="A17" s="26" t="s">
        <v>22</v>
      </c>
      <c r="B17" s="26"/>
      <c r="C17" s="26"/>
      <c r="D17" s="26"/>
      <c r="E17" s="26"/>
      <c r="F17" s="26"/>
    </row>
    <row r="18" spans="1:7" s="1" customFormat="1" ht="28.5" customHeight="1" x14ac:dyDescent="0.35">
      <c r="A18" s="27" t="s">
        <v>21</v>
      </c>
      <c r="B18" s="27"/>
      <c r="C18" s="27"/>
      <c r="D18" s="27"/>
      <c r="E18" s="27"/>
      <c r="F18" s="27"/>
    </row>
    <row r="22" spans="1:7" x14ac:dyDescent="0.25">
      <c r="F22" s="6"/>
    </row>
    <row r="24" spans="1:7" x14ac:dyDescent="0.25">
      <c r="G24" s="5"/>
    </row>
  </sheetData>
  <mergeCells count="8">
    <mergeCell ref="A17:F17"/>
    <mergeCell ref="A18:F18"/>
    <mergeCell ref="A1:F1"/>
    <mergeCell ref="A2:F2"/>
    <mergeCell ref="B3:B4"/>
    <mergeCell ref="D3:D4"/>
    <mergeCell ref="E3:F3"/>
    <mergeCell ref="C3:C4"/>
  </mergeCells>
  <printOptions horizontalCentered="1"/>
  <pageMargins left="1" right="1" top="1" bottom="1" header="0.5" footer="0.5"/>
  <pageSetup scale="92" orientation="portrait" r:id="rId1"/>
  <ignoredErrors>
    <ignoredError sqref="B16:D16 B8:D13"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RRA Funding</vt:lpstr>
      <vt:lpstr>'RRA Funding'!Print_Area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Thomas J</dc:creator>
  <cp:lastModifiedBy>Fair, Benita</cp:lastModifiedBy>
  <cp:lastPrinted>2022-03-28T18:29:06Z</cp:lastPrinted>
  <dcterms:created xsi:type="dcterms:W3CDTF">2017-12-14T16:14:49Z</dcterms:created>
  <dcterms:modified xsi:type="dcterms:W3CDTF">2022-03-28T18:29:16Z</dcterms:modified>
</cp:coreProperties>
</file>