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50E58E16-9563-4596-9081-8972AE9FE292}" xr6:coauthVersionLast="47" xr6:coauthVersionMax="47" xr10:uidLastSave="{00000000-0000-0000-0000-000000000000}"/>
  <bookViews>
    <workbookView xWindow="28690" yWindow="-110" windowWidth="29020" windowHeight="15820" tabRatio="880" xr2:uid="{2F0BD3C3-3DED-41D9-8C37-0B9F1CC0C743}"/>
  </bookViews>
  <sheets>
    <sheet name="MPS Funding" sheetId="1" r:id="rId1"/>
  </sheets>
  <definedNames>
    <definedName name="_xlnm.Print_Area" localSheetId="0">'MPS Funding'!$A$1:$G$12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D11" i="1"/>
  <c r="C11" i="1"/>
  <c r="B11" i="1"/>
  <c r="G11" i="1" s="1"/>
  <c r="F10" i="1"/>
  <c r="G10" i="1" s="1"/>
  <c r="F9" i="1"/>
  <c r="G9" i="1" s="1"/>
  <c r="G8" i="1"/>
  <c r="F8" i="1"/>
  <c r="G7" i="1"/>
  <c r="F7" i="1"/>
  <c r="G6" i="1"/>
  <c r="F6" i="1"/>
  <c r="F5" i="1"/>
  <c r="G5" i="1" s="1"/>
</calcChain>
</file>

<file path=xl/sharedStrings.xml><?xml version="1.0" encoding="utf-8"?>
<sst xmlns="http://schemas.openxmlformats.org/spreadsheetml/2006/main" count="17" uniqueCount="17">
  <si>
    <t>MPS Funding</t>
  </si>
  <si>
    <t>(Dollars in Millions)</t>
  </si>
  <si>
    <t>FY 2021
Actual</t>
  </si>
  <si>
    <t>FY 2021
ARP
Actual</t>
  </si>
  <si>
    <t>FY 2022 
(TBD)</t>
  </si>
  <si>
    <t>FY 2023
Request</t>
  </si>
  <si>
    <t>Change over
FY 2021 Actual</t>
  </si>
  <si>
    <t>Amount</t>
  </si>
  <si>
    <t>Percent</t>
  </si>
  <si>
    <r>
      <t>Astronomical Sciences (AST)</t>
    </r>
    <r>
      <rPr>
        <vertAlign val="superscript"/>
        <sz val="9"/>
        <color theme="1"/>
        <rFont val="Open Sans"/>
        <family val="2"/>
      </rPr>
      <t>1</t>
    </r>
  </si>
  <si>
    <t>Chemistry (CHE)</t>
  </si>
  <si>
    <t>Materials Research (DMR)</t>
  </si>
  <si>
    <t>Mathematical Sciences (DMS)</t>
  </si>
  <si>
    <t>Physics (PHY)</t>
  </si>
  <si>
    <t>Office of Multidiscplinary Activities (OMA)</t>
  </si>
  <si>
    <t>Total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</si>
  <si>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AST FY 2021 Actual funding includes $12.30 million from FY 2020 Appropriations.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</si>
</sst>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0_);\(&quot;$&quot;#,##0.000\)"/>
    <numFmt numFmtId="168" formatCode="#,##0.000;\-#,##0.000;&quot;-&quot;??"/>
  </numFmts>
  <fonts count="7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/>
      <protection locked="0"/>
    </xf>
    <xf numFmtId="164" fontId="4" fillId="0" borderId="4" xfId="0" applyNumberFormat="1" applyFont="1" applyBorder="1" applyAlignment="1" applyProtection="1">
      <alignment horizontal="right" vertical="top"/>
      <protection locked="0"/>
    </xf>
    <xf numFmtId="164" fontId="4" fillId="0" borderId="4" xfId="0" applyNumberFormat="1" applyFont="1" applyBorder="1" applyAlignment="1" applyProtection="1">
      <alignment horizontal="right" vertical="top"/>
    </xf>
    <xf numFmtId="165" fontId="4" fillId="0" borderId="4" xfId="0" applyNumberFormat="1" applyFont="1" applyBorder="1" applyAlignment="1" applyProtection="1">
      <alignment horizontal="right" vertical="top"/>
    </xf>
    <xf numFmtId="167" fontId="4" fillId="0" borderId="4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/>
    </xf>
    <xf numFmtId="0" fontId="5" fillId="0" borderId="0" xfId="0" applyFont="1" applyAlignment="1" applyProtection="1">
      <alignment vertical="center"/>
      <protection locked="0"/>
    </xf>
    <xf numFmtId="168" fontId="2" fillId="0" borderId="0" xfId="0" applyNumberFormat="1" applyFont="1" applyAlignment="1" applyProtection="1">
      <alignment horizontal="right" vertical="top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tabColor rgb="FF00B050"/>
    <pageSetUpPr fitToPage="1"/>
  </sheetPr>
  <dimension ref="A1:G14"/>
  <sheetViews>
    <sheetView showGridLines="0" tabSelected="1" zoomScaleNormal="100" workbookViewId="0">
      <selection sqref="A1:G1"/>
    </sheetView>
  </sheetViews>
  <sheetFormatPr defaultColWidth="8.453125" defaultRowHeight="15.5" x14ac:dyDescent="0.45"/>
  <cols>
    <col min="1" max="1" width="36.453125" style="2" customWidth="1"/>
    <col min="2" max="2" width="10.1796875" style="2" customWidth="1"/>
    <col min="3" max="4" width="9.453125" style="2" customWidth="1"/>
    <col min="5" max="5" width="12.453125" style="2" customWidth="1"/>
    <col min="6" max="7" width="9.453125" style="2" customWidth="1"/>
    <col min="8" max="16384" width="8.453125" style="2"/>
  </cols>
  <sheetData>
    <row r="1" spans="1:7" s="3" customFormat="1" ht="1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7" s="3" customFormat="1" ht="14.15" customHeight="1" thickBot="1" x14ac:dyDescent="0.3">
      <c r="A2" s="25" t="s">
        <v>1</v>
      </c>
      <c r="B2" s="25"/>
      <c r="C2" s="25"/>
      <c r="D2" s="25"/>
      <c r="E2" s="25"/>
      <c r="F2" s="25"/>
      <c r="G2" s="25"/>
    </row>
    <row r="3" spans="1:7" ht="32.25" customHeight="1" x14ac:dyDescent="0.45">
      <c r="A3" s="4"/>
      <c r="B3" s="26" t="s">
        <v>2</v>
      </c>
      <c r="C3" s="26" t="s">
        <v>3</v>
      </c>
      <c r="D3" s="28" t="s">
        <v>4</v>
      </c>
      <c r="E3" s="26" t="s">
        <v>5</v>
      </c>
      <c r="F3" s="30" t="s">
        <v>6</v>
      </c>
      <c r="G3" s="31"/>
    </row>
    <row r="4" spans="1:7" ht="14.15" customHeight="1" x14ac:dyDescent="0.45">
      <c r="A4" s="5"/>
      <c r="B4" s="27"/>
      <c r="C4" s="27"/>
      <c r="D4" s="29"/>
      <c r="E4" s="27"/>
      <c r="F4" s="19" t="s">
        <v>7</v>
      </c>
      <c r="G4" s="19" t="s">
        <v>8</v>
      </c>
    </row>
    <row r="5" spans="1:7" s="3" customFormat="1" ht="14.15" customHeight="1" x14ac:dyDescent="0.25">
      <c r="A5" s="6" t="s">
        <v>9</v>
      </c>
      <c r="B5" s="7">
        <v>289.27</v>
      </c>
      <c r="C5" s="7">
        <v>0</v>
      </c>
      <c r="D5" s="7">
        <v>0</v>
      </c>
      <c r="E5" s="7">
        <v>294.05</v>
      </c>
      <c r="F5" s="8">
        <f>E5-B5</f>
        <v>4.7800000000000296</v>
      </c>
      <c r="G5" s="9">
        <f>IF(B5=0,"N/A",F5/B5)</f>
        <v>1.6524354409375427E-2</v>
      </c>
    </row>
    <row r="6" spans="1:7" s="3" customFormat="1" ht="14.15" customHeight="1" x14ac:dyDescent="0.25">
      <c r="A6" s="6" t="s">
        <v>10</v>
      </c>
      <c r="B6" s="10">
        <v>259.60000000000002</v>
      </c>
      <c r="C6" s="10">
        <v>0</v>
      </c>
      <c r="D6" s="10">
        <v>0</v>
      </c>
      <c r="E6" s="10">
        <v>284.14</v>
      </c>
      <c r="F6" s="11">
        <f t="shared" ref="F6:F11" si="0">E6-B6</f>
        <v>24.539999999999964</v>
      </c>
      <c r="G6" s="9">
        <f t="shared" ref="G6:G11" si="1">IF(B6=0,"N/A",F6/B6)</f>
        <v>9.4530046224961334E-2</v>
      </c>
    </row>
    <row r="7" spans="1:7" s="3" customFormat="1" ht="14.15" customHeight="1" x14ac:dyDescent="0.25">
      <c r="A7" s="6" t="s">
        <v>11</v>
      </c>
      <c r="B7" s="10">
        <v>330.07</v>
      </c>
      <c r="C7" s="10">
        <v>0</v>
      </c>
      <c r="D7" s="10">
        <v>0</v>
      </c>
      <c r="E7" s="10">
        <v>349.92</v>
      </c>
      <c r="F7" s="11">
        <f t="shared" si="0"/>
        <v>19.850000000000023</v>
      </c>
      <c r="G7" s="9">
        <f>IF(B7=0,"N/A",F7/B7)</f>
        <v>6.0138758445178367E-2</v>
      </c>
    </row>
    <row r="8" spans="1:7" s="3" customFormat="1" ht="14.15" customHeight="1" x14ac:dyDescent="0.25">
      <c r="A8" s="6" t="s">
        <v>12</v>
      </c>
      <c r="B8" s="10">
        <v>243.66</v>
      </c>
      <c r="C8" s="10">
        <v>0</v>
      </c>
      <c r="D8" s="10">
        <v>0</v>
      </c>
      <c r="E8" s="10">
        <v>259.47000000000003</v>
      </c>
      <c r="F8" s="11">
        <f t="shared" si="0"/>
        <v>15.810000000000031</v>
      </c>
      <c r="G8" s="9">
        <f t="shared" si="1"/>
        <v>6.4885496183206229E-2</v>
      </c>
    </row>
    <row r="9" spans="1:7" s="3" customFormat="1" ht="14.15" customHeight="1" x14ac:dyDescent="0.25">
      <c r="A9" s="6" t="s">
        <v>13</v>
      </c>
      <c r="B9" s="10">
        <v>304.42</v>
      </c>
      <c r="C9" s="10">
        <v>0</v>
      </c>
      <c r="D9" s="10">
        <v>0</v>
      </c>
      <c r="E9" s="10">
        <v>316.58999999999997</v>
      </c>
      <c r="F9" s="11">
        <f t="shared" si="0"/>
        <v>12.169999999999959</v>
      </c>
      <c r="G9" s="9">
        <f t="shared" si="1"/>
        <v>3.9977662440049792E-2</v>
      </c>
    </row>
    <row r="10" spans="1:7" s="3" customFormat="1" ht="14.15" customHeight="1" x14ac:dyDescent="0.25">
      <c r="A10" s="12" t="s">
        <v>14</v>
      </c>
      <c r="B10" s="10">
        <v>166.29</v>
      </c>
      <c r="C10" s="10">
        <v>20.329999999999998</v>
      </c>
      <c r="D10" s="10">
        <v>0</v>
      </c>
      <c r="E10" s="21">
        <v>242.67699999999999</v>
      </c>
      <c r="F10" s="11">
        <f t="shared" si="0"/>
        <v>76.387</v>
      </c>
      <c r="G10" s="9">
        <f t="shared" si="1"/>
        <v>0.45936015394792235</v>
      </c>
    </row>
    <row r="11" spans="1:7" s="3" customFormat="1" ht="15" customHeight="1" thickBot="1" x14ac:dyDescent="0.3">
      <c r="A11" s="13" t="s">
        <v>15</v>
      </c>
      <c r="B11" s="14">
        <f>SUM(B5:B10)</f>
        <v>1593.3100000000002</v>
      </c>
      <c r="C11" s="14">
        <f>SUM(C5:C10)</f>
        <v>20.329999999999998</v>
      </c>
      <c r="D11" s="14">
        <f>SUM(D5:D10)</f>
        <v>0</v>
      </c>
      <c r="E11" s="17">
        <f t="shared" ref="E11" si="2">SUM(E5:E10)</f>
        <v>1746.847</v>
      </c>
      <c r="F11" s="15">
        <f t="shared" si="0"/>
        <v>153.53699999999981</v>
      </c>
      <c r="G11" s="16">
        <f t="shared" si="1"/>
        <v>9.6363545072835663E-2</v>
      </c>
    </row>
    <row r="12" spans="1:7" s="20" customFormat="1" ht="14" x14ac:dyDescent="0.25">
      <c r="A12" s="22" t="s">
        <v>16</v>
      </c>
      <c r="B12" s="22"/>
      <c r="C12" s="22"/>
      <c r="D12" s="22"/>
      <c r="E12" s="22"/>
      <c r="F12" s="22"/>
      <c r="G12" s="22"/>
    </row>
    <row r="13" spans="1:7" s="1" customFormat="1" x14ac:dyDescent="0.25">
      <c r="A13" s="18"/>
      <c r="B13" s="18"/>
      <c r="C13" s="18"/>
      <c r="D13" s="18"/>
      <c r="E13" s="18"/>
      <c r="F13" s="18"/>
      <c r="G13" s="18"/>
    </row>
    <row r="14" spans="1:7" s="1" customFormat="1" x14ac:dyDescent="0.25">
      <c r="A14" s="23"/>
      <c r="B14" s="23"/>
      <c r="C14" s="23"/>
      <c r="D14" s="23"/>
      <c r="E14" s="23"/>
      <c r="F14" s="23"/>
      <c r="G14" s="23"/>
    </row>
  </sheetData>
  <mergeCells count="9">
    <mergeCell ref="A12:G12"/>
    <mergeCell ref="A14:G14"/>
    <mergeCell ref="A1:G1"/>
    <mergeCell ref="A2:G2"/>
    <mergeCell ref="B3:B4"/>
    <mergeCell ref="D3:D4"/>
    <mergeCell ref="E3:E4"/>
    <mergeCell ref="F3:G3"/>
    <mergeCell ref="C3:C4"/>
  </mergeCells>
  <printOptions horizontalCentered="1"/>
  <pageMargins left="1" right="1" top="1" bottom="1" header="0.5" footer="0.5"/>
  <pageSetup orientation="landscape" r:id="rId1"/>
  <ignoredErrors>
    <ignoredError sqref="C11:D11 B11 E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WNNNYYRNKDVH-1321847565-3887</_dlc_DocId>
    <_dlc_DocIdUrl xmlns="7c075b91-a788-4f5b-9c4e-5392c92c7fe8">
      <Url>https://collaboration.inside.nsf.gov/bfa/Budget/BDPlanning/BPLG/_layouts/15/DocIdRedir.aspx?ID=WNNNYYRNKDVH-1321847565-3887</Url>
      <Description>WNNNYYRNKDVH-1321847565-3887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F5AB44-5979-4471-AD08-D208C43F8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8C427F-0D7E-4B8D-BBF2-50FBBE8B97A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Funding</vt:lpstr>
      <vt:lpstr>'MPS 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Chantel</cp:lastModifiedBy>
  <cp:revision/>
  <cp:lastPrinted>2022-03-29T13:48:58Z</cp:lastPrinted>
  <dcterms:created xsi:type="dcterms:W3CDTF">2018-11-16T16:51:05Z</dcterms:created>
  <dcterms:modified xsi:type="dcterms:W3CDTF">2022-03-29T13:49:02Z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d700c652-3cb9-4819-97ef-05711203f756</vt:lpwstr>
  </property>
</Properties>
</file>