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3_Budget Cycle\FY_2023_Congressional\Production\PDF Production\Extracted Excel Files\"/>
    </mc:Choice>
  </mc:AlternateContent>
  <xr:revisionPtr revIDLastSave="0" documentId="13_ncr:1_{4C00C216-B5FC-4601-93A6-D366491D330F}" xr6:coauthVersionLast="47" xr6:coauthVersionMax="47" xr10:uidLastSave="{00000000-0000-0000-0000-000000000000}"/>
  <bookViews>
    <workbookView xWindow="-110" yWindow="-110" windowWidth="19420" windowHeight="10420" tabRatio="880" xr2:uid="{2F0BD3C3-3DED-41D9-8C37-0B9F1CC0C743}"/>
  </bookViews>
  <sheets>
    <sheet name="DMR Funding" sheetId="22" r:id="rId1"/>
  </sheets>
  <definedNames>
    <definedName name="_xlnm.Print_Area" localSheetId="0">'DMR Funding'!$A$1:$F$23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2" l="1"/>
  <c r="F20" i="22" s="1"/>
  <c r="E19" i="22"/>
  <c r="F19" i="22" s="1"/>
  <c r="E18" i="22"/>
  <c r="F18" i="22" s="1"/>
  <c r="F17" i="22"/>
  <c r="E17" i="22"/>
  <c r="E16" i="22"/>
  <c r="F16" i="22" s="1"/>
  <c r="F15" i="22"/>
  <c r="E15" i="22"/>
  <c r="B14" i="22"/>
  <c r="F13" i="22"/>
  <c r="E13" i="22"/>
  <c r="F12" i="22"/>
  <c r="E12" i="22"/>
  <c r="E11" i="22"/>
  <c r="F11" i="22" s="1"/>
  <c r="E10" i="22"/>
  <c r="F10" i="22" s="1"/>
  <c r="F9" i="22"/>
  <c r="E9" i="22"/>
  <c r="D8" i="22"/>
  <c r="E8" i="22" s="1"/>
  <c r="C8" i="22"/>
  <c r="B8" i="22"/>
  <c r="F8" i="22" s="1"/>
  <c r="F7" i="22"/>
  <c r="E7" i="22"/>
  <c r="E6" i="22"/>
  <c r="F6" i="22" s="1"/>
  <c r="D5" i="22"/>
  <c r="E5" i="22" s="1"/>
  <c r="B5" i="22"/>
  <c r="F5" i="22" l="1"/>
  <c r="E14" i="22"/>
  <c r="F14" i="22" s="1"/>
</calcChain>
</file>

<file path=xl/sharedStrings.xml><?xml version="1.0" encoding="utf-8"?>
<sst xmlns="http://schemas.openxmlformats.org/spreadsheetml/2006/main" count="27" uniqueCount="27">
  <si>
    <t>(Dollars in Millions)</t>
  </si>
  <si>
    <t>FY 2021
Actual</t>
  </si>
  <si>
    <t>FY 2022 
(TBD)</t>
  </si>
  <si>
    <t>FY 2023
Request</t>
  </si>
  <si>
    <t>Change over
FY 2021 Actual</t>
  </si>
  <si>
    <t>Amount</t>
  </si>
  <si>
    <t>Percent</t>
  </si>
  <si>
    <t>Total</t>
  </si>
  <si>
    <t>STC: STC on Real-Time Functional Imaging (DMR)</t>
  </si>
  <si>
    <t>Research</t>
  </si>
  <si>
    <t>CAREER</t>
  </si>
  <si>
    <t>Centers Funding (total)</t>
  </si>
  <si>
    <t>Education</t>
  </si>
  <si>
    <t>Infrastructure</t>
  </si>
  <si>
    <t>Research Resources</t>
  </si>
  <si>
    <t>Midscale Research Infrastructure</t>
  </si>
  <si>
    <t>National Nanotechnology Coordinated Infrastructure (NNCI)</t>
  </si>
  <si>
    <t>DMR Funding</t>
  </si>
  <si>
    <t>Materials Centers</t>
  </si>
  <si>
    <r>
      <t>STC: Center for Integrated Quantum Materials (DMR)</t>
    </r>
    <r>
      <rPr>
        <vertAlign val="superscript"/>
        <sz val="9"/>
        <color theme="1"/>
        <rFont val="Open Sans"/>
        <family val="2"/>
      </rPr>
      <t>1</t>
    </r>
  </si>
  <si>
    <r>
      <t>STC: Center for Integration of Modern Optoelectronic Materials on Demand (DMR)</t>
    </r>
    <r>
      <rPr>
        <vertAlign val="superscript"/>
        <sz val="9"/>
        <color theme="1"/>
        <rFont val="Open Sans"/>
        <family val="2"/>
      </rPr>
      <t>2</t>
    </r>
  </si>
  <si>
    <t>Center for High Energy X-ray Science (CHEXS)</t>
  </si>
  <si>
    <r>
      <t>National High-Magnetic Field Laboratory (NHMFL)</t>
    </r>
    <r>
      <rPr>
        <vertAlign val="superscript"/>
        <sz val="9"/>
        <color theme="1"/>
        <rFont val="Open Sans"/>
      </rPr>
      <t>3</t>
    </r>
  </si>
  <si>
    <t>Other MPS Facilities</t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</si>
  <si>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The IMOD STC was selected as part of the new STC Class of 2021.</t>
    </r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</si>
  <si>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  <family val="2"/>
      </rPr>
      <t xml:space="preserve"> FY 2021 Actual excludes $12.00 million obligated in FY 2020 for FY 2021 operations.  FY 2023 Request contains $1.63 million for additional research infrastructure and O&amp;M costs, including costs for repairs and maintenance.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</si>
  <si>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All Class of 2013 STCs were sunsetted in FY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</si>
</sst>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2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164" fontId="4" fillId="0" borderId="4" xfId="0" applyNumberFormat="1" applyFont="1" applyBorder="1" applyAlignment="1" applyProtection="1">
      <alignment horizontal="right" vertical="top"/>
      <protection locked="0"/>
    </xf>
    <xf numFmtId="166" fontId="4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 indent="1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Protection="1">
      <protection locked="0"/>
    </xf>
    <xf numFmtId="164" fontId="4" fillId="0" borderId="4" xfId="0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6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right"/>
    </xf>
    <xf numFmtId="166" fontId="4" fillId="0" borderId="0" xfId="0" applyNumberFormat="1" applyFont="1" applyFill="1" applyAlignment="1" applyProtection="1">
      <alignment horizontal="right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CAECE-32FA-614A-AAB3-6661ABF376BB}">
  <sheetPr>
    <tabColor rgb="FF00B050"/>
    <pageSetUpPr fitToPage="1"/>
  </sheetPr>
  <dimension ref="A1:F23"/>
  <sheetViews>
    <sheetView showGridLines="0" tabSelected="1" zoomScaleNormal="100" workbookViewId="0">
      <selection activeCell="A2" sqref="A2:F2"/>
    </sheetView>
  </sheetViews>
  <sheetFormatPr defaultColWidth="8.453125" defaultRowHeight="15.5" x14ac:dyDescent="0.45"/>
  <cols>
    <col min="1" max="1" width="68.1796875" style="12" customWidth="1"/>
    <col min="2" max="6" width="9.453125" style="12" customWidth="1"/>
    <col min="7" max="16384" width="8.453125" style="12"/>
  </cols>
  <sheetData>
    <row r="1" spans="1:6" s="6" customFormat="1" ht="14.5" x14ac:dyDescent="0.25">
      <c r="A1" s="26" t="s">
        <v>17</v>
      </c>
      <c r="B1" s="26"/>
      <c r="C1" s="26"/>
      <c r="D1" s="26"/>
      <c r="E1" s="26"/>
      <c r="F1" s="26"/>
    </row>
    <row r="2" spans="1:6" s="4" customFormat="1" ht="15" thickBot="1" x14ac:dyDescent="0.3">
      <c r="A2" s="27" t="s">
        <v>0</v>
      </c>
      <c r="B2" s="27"/>
      <c r="C2" s="27"/>
      <c r="D2" s="27"/>
      <c r="E2" s="27"/>
      <c r="F2" s="27"/>
    </row>
    <row r="3" spans="1:6" s="1" customFormat="1" ht="15" customHeight="1" x14ac:dyDescent="0.45">
      <c r="A3" s="2"/>
      <c r="B3" s="28" t="s">
        <v>1</v>
      </c>
      <c r="C3" s="28" t="s">
        <v>2</v>
      </c>
      <c r="D3" s="28" t="s">
        <v>3</v>
      </c>
      <c r="E3" s="30" t="s">
        <v>4</v>
      </c>
      <c r="F3" s="31"/>
    </row>
    <row r="4" spans="1:6" s="1" customFormat="1" ht="14.5" x14ac:dyDescent="0.45">
      <c r="A4" s="3"/>
      <c r="B4" s="29"/>
      <c r="C4" s="29"/>
      <c r="D4" s="29"/>
      <c r="E4" s="22" t="s">
        <v>5</v>
      </c>
      <c r="F4" s="22" t="s">
        <v>6</v>
      </c>
    </row>
    <row r="5" spans="1:6" s="4" customFormat="1" ht="14.5" x14ac:dyDescent="0.25">
      <c r="A5" s="7" t="s">
        <v>7</v>
      </c>
      <c r="B5" s="8">
        <f>SUM(B14,B13,B6)</f>
        <v>330.07</v>
      </c>
      <c r="C5" s="8">
        <v>0</v>
      </c>
      <c r="D5" s="8">
        <f>SUM(D14,D13,D6)</f>
        <v>349.92</v>
      </c>
      <c r="E5" s="13">
        <f>D5-B5</f>
        <v>19.850000000000023</v>
      </c>
      <c r="F5" s="14">
        <f>IF(B5=0,"N/A",E5/B5)</f>
        <v>6.0138758445178367E-2</v>
      </c>
    </row>
    <row r="6" spans="1:6" s="4" customFormat="1" ht="14.5" x14ac:dyDescent="0.25">
      <c r="A6" s="6" t="s">
        <v>9</v>
      </c>
      <c r="B6" s="9">
        <v>267.51</v>
      </c>
      <c r="C6" s="9">
        <v>0</v>
      </c>
      <c r="D6" s="9">
        <v>280.24</v>
      </c>
      <c r="E6" s="15">
        <f t="shared" ref="E6:E20" si="0">D6-B6</f>
        <v>12.730000000000018</v>
      </c>
      <c r="F6" s="16">
        <f t="shared" ref="F6:F20" si="1">IF(B6=0,"N/A",E6/B6)</f>
        <v>4.758700609323023E-2</v>
      </c>
    </row>
    <row r="7" spans="1:6" s="4" customFormat="1" ht="14.5" x14ac:dyDescent="0.25">
      <c r="A7" s="4" t="s">
        <v>10</v>
      </c>
      <c r="B7" s="5">
        <v>33.450000000000003</v>
      </c>
      <c r="C7" s="5">
        <v>0</v>
      </c>
      <c r="D7" s="5">
        <v>25</v>
      </c>
      <c r="E7" s="17">
        <f t="shared" si="0"/>
        <v>-8.4500000000000028</v>
      </c>
      <c r="F7" s="18">
        <f t="shared" si="1"/>
        <v>-0.25261584454409575</v>
      </c>
    </row>
    <row r="8" spans="1:6" s="4" customFormat="1" ht="14.5" x14ac:dyDescent="0.25">
      <c r="A8" s="4" t="s">
        <v>11</v>
      </c>
      <c r="B8" s="5">
        <f>SUM(B9:B12)</f>
        <v>59.23</v>
      </c>
      <c r="C8" s="5">
        <f>SUM(C9:C12)</f>
        <v>0</v>
      </c>
      <c r="D8" s="5">
        <f>SUM(D9:D12)</f>
        <v>66.8</v>
      </c>
      <c r="E8" s="17">
        <f t="shared" si="0"/>
        <v>7.57</v>
      </c>
      <c r="F8" s="18">
        <f t="shared" si="1"/>
        <v>0.12780685463447577</v>
      </c>
    </row>
    <row r="9" spans="1:6" s="4" customFormat="1" ht="14.5" x14ac:dyDescent="0.25">
      <c r="A9" s="10" t="s">
        <v>18</v>
      </c>
      <c r="B9" s="5">
        <v>50.08</v>
      </c>
      <c r="C9" s="5">
        <v>0</v>
      </c>
      <c r="D9" s="5">
        <v>56.8</v>
      </c>
      <c r="E9" s="17">
        <f t="shared" si="0"/>
        <v>6.7199999999999989</v>
      </c>
      <c r="F9" s="18">
        <f t="shared" si="1"/>
        <v>0.13418530351437699</v>
      </c>
    </row>
    <row r="10" spans="1:6" s="4" customFormat="1" x14ac:dyDescent="0.25">
      <c r="A10" s="10" t="s">
        <v>19</v>
      </c>
      <c r="B10" s="5">
        <v>4.1500000000000004</v>
      </c>
      <c r="C10" s="5">
        <v>0</v>
      </c>
      <c r="D10" s="5">
        <v>0</v>
      </c>
      <c r="E10" s="17">
        <f t="shared" si="0"/>
        <v>-4.1500000000000004</v>
      </c>
      <c r="F10" s="18">
        <f t="shared" si="1"/>
        <v>-1</v>
      </c>
    </row>
    <row r="11" spans="1:6" s="4" customFormat="1" ht="14.5" x14ac:dyDescent="0.25">
      <c r="A11" s="10" t="s">
        <v>8</v>
      </c>
      <c r="B11" s="5">
        <v>5</v>
      </c>
      <c r="C11" s="5">
        <v>0</v>
      </c>
      <c r="D11" s="5">
        <v>5</v>
      </c>
      <c r="E11" s="17">
        <f t="shared" si="0"/>
        <v>0</v>
      </c>
      <c r="F11" s="18">
        <f t="shared" si="1"/>
        <v>0</v>
      </c>
    </row>
    <row r="12" spans="1:6" s="4" customFormat="1" x14ac:dyDescent="0.25">
      <c r="A12" s="10" t="s">
        <v>20</v>
      </c>
      <c r="B12" s="5">
        <v>0</v>
      </c>
      <c r="C12" s="5">
        <v>0</v>
      </c>
      <c r="D12" s="5">
        <v>5</v>
      </c>
      <c r="E12" s="17">
        <f t="shared" si="0"/>
        <v>5</v>
      </c>
      <c r="F12" s="18" t="str">
        <f t="shared" si="1"/>
        <v>N/A</v>
      </c>
    </row>
    <row r="13" spans="1:6" s="4" customFormat="1" ht="14.5" x14ac:dyDescent="0.25">
      <c r="A13" s="6" t="s">
        <v>12</v>
      </c>
      <c r="B13" s="9">
        <v>5.63</v>
      </c>
      <c r="C13" s="9">
        <v>0</v>
      </c>
      <c r="D13" s="9">
        <v>2.5</v>
      </c>
      <c r="E13" s="15">
        <f t="shared" si="0"/>
        <v>-3.13</v>
      </c>
      <c r="F13" s="16">
        <f t="shared" si="1"/>
        <v>-0.55595026642984013</v>
      </c>
    </row>
    <row r="14" spans="1:6" s="4" customFormat="1" ht="14.5" x14ac:dyDescent="0.25">
      <c r="A14" s="6" t="s">
        <v>13</v>
      </c>
      <c r="B14" s="23">
        <f>SUM(B15:B20)+0.18</f>
        <v>56.93</v>
      </c>
      <c r="C14" s="9">
        <v>0</v>
      </c>
      <c r="D14" s="9">
        <v>67.180000000000007</v>
      </c>
      <c r="E14" s="15">
        <f t="shared" si="0"/>
        <v>10.250000000000007</v>
      </c>
      <c r="F14" s="16">
        <f t="shared" si="1"/>
        <v>0.1800456701212016</v>
      </c>
    </row>
    <row r="15" spans="1:6" s="4" customFormat="1" ht="14.5" x14ac:dyDescent="0.25">
      <c r="A15" s="4" t="s">
        <v>21</v>
      </c>
      <c r="B15" s="5">
        <v>9.5</v>
      </c>
      <c r="C15" s="5">
        <v>0</v>
      </c>
      <c r="D15" s="5">
        <v>7</v>
      </c>
      <c r="E15" s="17">
        <f t="shared" si="0"/>
        <v>-2.5</v>
      </c>
      <c r="F15" s="18">
        <f t="shared" si="1"/>
        <v>-0.26315789473684209</v>
      </c>
    </row>
    <row r="16" spans="1:6" s="4" customFormat="1" ht="14.5" x14ac:dyDescent="0.25">
      <c r="A16" s="4" t="s">
        <v>15</v>
      </c>
      <c r="B16" s="5">
        <v>18.47</v>
      </c>
      <c r="C16" s="5">
        <v>0</v>
      </c>
      <c r="D16" s="5">
        <v>15.34</v>
      </c>
      <c r="E16" s="17">
        <f t="shared" si="0"/>
        <v>-3.129999999999999</v>
      </c>
      <c r="F16" s="18">
        <f t="shared" si="1"/>
        <v>-0.16946399566865183</v>
      </c>
    </row>
    <row r="17" spans="1:6" s="4" customFormat="1" x14ac:dyDescent="0.25">
      <c r="A17" s="4" t="s">
        <v>22</v>
      </c>
      <c r="B17" s="5">
        <v>24.25</v>
      </c>
      <c r="C17" s="5">
        <v>0</v>
      </c>
      <c r="D17" s="5">
        <v>37.81</v>
      </c>
      <c r="E17" s="17">
        <f t="shared" si="0"/>
        <v>13.560000000000002</v>
      </c>
      <c r="F17" s="18">
        <f t="shared" si="1"/>
        <v>0.55917525773195886</v>
      </c>
    </row>
    <row r="18" spans="1:6" s="4" customFormat="1" ht="14.5" x14ac:dyDescent="0.25">
      <c r="A18" s="4" t="s">
        <v>16</v>
      </c>
      <c r="B18" s="5">
        <v>2.58</v>
      </c>
      <c r="C18" s="5">
        <v>0</v>
      </c>
      <c r="D18" s="5">
        <v>2.58</v>
      </c>
      <c r="E18" s="17">
        <f t="shared" si="0"/>
        <v>0</v>
      </c>
      <c r="F18" s="18">
        <f t="shared" si="1"/>
        <v>0</v>
      </c>
    </row>
    <row r="19" spans="1:6" s="4" customFormat="1" ht="14.5" x14ac:dyDescent="0.25">
      <c r="A19" s="4" t="s">
        <v>23</v>
      </c>
      <c r="B19" s="5">
        <v>1.5</v>
      </c>
      <c r="C19" s="5">
        <v>0</v>
      </c>
      <c r="D19" s="5">
        <v>3</v>
      </c>
      <c r="E19" s="17">
        <f t="shared" si="0"/>
        <v>1.5</v>
      </c>
      <c r="F19" s="18">
        <f t="shared" si="1"/>
        <v>1</v>
      </c>
    </row>
    <row r="20" spans="1:6" s="4" customFormat="1" ht="15" thickBot="1" x14ac:dyDescent="0.3">
      <c r="A20" s="21" t="s">
        <v>14</v>
      </c>
      <c r="B20" s="11">
        <v>0.45</v>
      </c>
      <c r="C20" s="11">
        <v>0</v>
      </c>
      <c r="D20" s="11">
        <v>1.45</v>
      </c>
      <c r="E20" s="19">
        <f t="shared" si="0"/>
        <v>1</v>
      </c>
      <c r="F20" s="20">
        <f t="shared" si="1"/>
        <v>2.2222222222222223</v>
      </c>
    </row>
    <row r="21" spans="1:6" ht="14.15" customHeight="1" x14ac:dyDescent="0.45">
      <c r="A21" s="32" t="s">
        <v>26</v>
      </c>
      <c r="B21" s="32"/>
      <c r="C21" s="32"/>
      <c r="D21" s="32"/>
      <c r="E21" s="32"/>
      <c r="F21" s="32"/>
    </row>
    <row r="22" spans="1:6" ht="14.15" customHeight="1" x14ac:dyDescent="0.45">
      <c r="A22" s="33" t="s">
        <v>24</v>
      </c>
      <c r="B22" s="33"/>
      <c r="C22" s="33"/>
      <c r="D22" s="33"/>
      <c r="E22" s="33"/>
      <c r="F22" s="33"/>
    </row>
    <row r="23" spans="1:6" ht="28" customHeight="1" x14ac:dyDescent="0.45">
      <c r="A23" s="24" t="s">
        <v>25</v>
      </c>
      <c r="B23" s="25"/>
      <c r="C23" s="25"/>
      <c r="D23" s="25"/>
      <c r="E23" s="25"/>
      <c r="F23" s="25"/>
    </row>
  </sheetData>
  <mergeCells count="9">
    <mergeCell ref="A23:F23"/>
    <mergeCell ref="A1:F1"/>
    <mergeCell ref="A2:F2"/>
    <mergeCell ref="B3:B4"/>
    <mergeCell ref="C3:C4"/>
    <mergeCell ref="D3:D4"/>
    <mergeCell ref="E3:F3"/>
    <mergeCell ref="A21:F21"/>
    <mergeCell ref="A22:F22"/>
  </mergeCells>
  <pageMargins left="1" right="1" top="1" bottom="1" header="0.5" footer="0.5"/>
  <pageSetup orientation="landscape" horizontalDpi="1200" verticalDpi="1200" r:id="rId1"/>
  <ignoredErrors>
    <ignoredError sqref="A5:D5 B14:C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WNNNYYRNKDVH-1321847565-3887</_dlc_DocId>
    <_dlc_DocIdUrl xmlns="7c075b91-a788-4f5b-9c4e-5392c92c7fe8">
      <Url>https://collaboration.inside.nsf.gov/bfa/Budget/BDPlanning/BPLG/_layouts/15/DocIdRedir.aspx?ID=WNNNYYRNKDVH-1321847565-3887</Url>
      <Description>WNNNYYRNKDVH-1321847565-3887</Description>
    </_dlc_DocIdUrl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F5AB44-5979-4471-AD08-D208C43F8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8C427F-0D7E-4B8D-BBF2-50FBBE8B97A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DMR Funding</vt:lpstr>
      <vt:lpstr>'DMR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Dunigan, Imani</cp:lastModifiedBy>
  <cp:revision/>
  <cp:lastPrinted>2022-03-28T15:41:52Z</cp:lastPrinted>
  <dcterms:created xsi:type="dcterms:W3CDTF">2018-11-16T16:51:05Z</dcterms:created>
  <dcterms:modified xsi:type="dcterms:W3CDTF">2022-03-28T15:42:17Z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d700c652-3cb9-4819-97ef-05711203f756</vt:lpwstr>
  </property>
</Properties>
</file>