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4F01CA73-A2D8-4F1F-AF14-92DEC5F7B9E3}" xr6:coauthVersionLast="47" xr6:coauthVersionMax="47" xr10:uidLastSave="{00000000-0000-0000-0000-000000000000}"/>
  <bookViews>
    <workbookView xWindow="-25310" yWindow="250" windowWidth="25420" windowHeight="15370" xr2:uid="{A88C1235-B714-476F-B230-4D054C3FE288}"/>
  </bookViews>
  <sheets>
    <sheet name="FY23 Admin Priorities" sheetId="1" r:id="rId1"/>
  </sheets>
  <definedNames>
    <definedName name="_xlnm.Print_Area" localSheetId="0">'FY23 Admin Priorities'!$A$1:$K$102</definedName>
    <definedName name="_xlnm.Print_Titles" localSheetId="0">'FY23 Admin Priorities'!$1:$2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9" i="1" l="1"/>
  <c r="K99" i="1" s="1"/>
  <c r="J97" i="1"/>
  <c r="K97" i="1" s="1"/>
  <c r="K96" i="1"/>
  <c r="J96" i="1"/>
  <c r="J95" i="1"/>
  <c r="K95" i="1" s="1"/>
  <c r="J94" i="1"/>
  <c r="K94" i="1" s="1"/>
  <c r="J93" i="1"/>
  <c r="K93" i="1" s="1"/>
  <c r="K92" i="1"/>
  <c r="J92" i="1"/>
  <c r="J91" i="1"/>
  <c r="K91" i="1" s="1"/>
  <c r="J90" i="1"/>
  <c r="K90" i="1" s="1"/>
  <c r="J89" i="1"/>
  <c r="K89" i="1" s="1"/>
  <c r="J88" i="1"/>
  <c r="K88" i="1" s="1"/>
  <c r="E99" i="1"/>
  <c r="F99" i="1" s="1"/>
  <c r="F97" i="1"/>
  <c r="E97" i="1"/>
  <c r="F96" i="1"/>
  <c r="E96" i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I100" i="1"/>
  <c r="C100" i="1"/>
  <c r="I98" i="1"/>
  <c r="H98" i="1"/>
  <c r="H100" i="1" s="1"/>
  <c r="G98" i="1"/>
  <c r="G100" i="1" s="1"/>
  <c r="D98" i="1"/>
  <c r="C98" i="1"/>
  <c r="B98" i="1"/>
  <c r="B100" i="1" s="1"/>
  <c r="E68" i="1"/>
  <c r="F68" i="1" s="1"/>
  <c r="J68" i="1"/>
  <c r="K68" i="1"/>
  <c r="E69" i="1"/>
  <c r="F69" i="1" s="1"/>
  <c r="J69" i="1"/>
  <c r="K69" i="1" s="1"/>
  <c r="E70" i="1"/>
  <c r="F70" i="1" s="1"/>
  <c r="J70" i="1"/>
  <c r="K70" i="1" s="1"/>
  <c r="E71" i="1"/>
  <c r="F71" i="1"/>
  <c r="J71" i="1"/>
  <c r="K71" i="1"/>
  <c r="E72" i="1"/>
  <c r="F72" i="1" s="1"/>
  <c r="J72" i="1"/>
  <c r="K72" i="1" s="1"/>
  <c r="E73" i="1"/>
  <c r="F73" i="1"/>
  <c r="J73" i="1"/>
  <c r="K73" i="1"/>
  <c r="E74" i="1"/>
  <c r="F74" i="1" s="1"/>
  <c r="J74" i="1"/>
  <c r="K74" i="1" s="1"/>
  <c r="E75" i="1"/>
  <c r="F75" i="1" s="1"/>
  <c r="J75" i="1"/>
  <c r="K75" i="1"/>
  <c r="E76" i="1"/>
  <c r="F76" i="1"/>
  <c r="J76" i="1"/>
  <c r="K76" i="1"/>
  <c r="E77" i="1"/>
  <c r="F77" i="1" s="1"/>
  <c r="J77" i="1"/>
  <c r="K77" i="1"/>
  <c r="B78" i="1"/>
  <c r="B80" i="1" s="1"/>
  <c r="C78" i="1"/>
  <c r="C80" i="1" s="1"/>
  <c r="D78" i="1"/>
  <c r="D80" i="1" s="1"/>
  <c r="G78" i="1"/>
  <c r="G80" i="1" s="1"/>
  <c r="H78" i="1"/>
  <c r="H80" i="1" s="1"/>
  <c r="I78" i="1"/>
  <c r="E79" i="1"/>
  <c r="F79" i="1" s="1"/>
  <c r="J79" i="1"/>
  <c r="K79" i="1"/>
  <c r="J59" i="1"/>
  <c r="K59" i="1" s="1"/>
  <c r="E59" i="1"/>
  <c r="F59" i="1" s="1"/>
  <c r="I58" i="1"/>
  <c r="H58" i="1"/>
  <c r="G58" i="1"/>
  <c r="G60" i="1" s="1"/>
  <c r="D58" i="1"/>
  <c r="D60" i="1" s="1"/>
  <c r="C58" i="1"/>
  <c r="B58" i="1"/>
  <c r="B60" i="1" s="1"/>
  <c r="J57" i="1"/>
  <c r="K57" i="1" s="1"/>
  <c r="E57" i="1"/>
  <c r="F57" i="1" s="1"/>
  <c r="J56" i="1"/>
  <c r="K56" i="1" s="1"/>
  <c r="F56" i="1"/>
  <c r="E56" i="1"/>
  <c r="K55" i="1"/>
  <c r="J55" i="1"/>
  <c r="E55" i="1"/>
  <c r="F55" i="1" s="1"/>
  <c r="J54" i="1"/>
  <c r="K54" i="1" s="1"/>
  <c r="E54" i="1"/>
  <c r="F54" i="1" s="1"/>
  <c r="J53" i="1"/>
  <c r="K53" i="1" s="1"/>
  <c r="E53" i="1"/>
  <c r="F53" i="1" s="1"/>
  <c r="J52" i="1"/>
  <c r="K52" i="1" s="1"/>
  <c r="E52" i="1"/>
  <c r="F52" i="1" s="1"/>
  <c r="J51" i="1"/>
  <c r="K51" i="1" s="1"/>
  <c r="E51" i="1"/>
  <c r="F51" i="1" s="1"/>
  <c r="J50" i="1"/>
  <c r="K50" i="1" s="1"/>
  <c r="E50" i="1"/>
  <c r="F50" i="1" s="1"/>
  <c r="J49" i="1"/>
  <c r="K49" i="1" s="1"/>
  <c r="E49" i="1"/>
  <c r="F49" i="1" s="1"/>
  <c r="J48" i="1"/>
  <c r="K48" i="1" s="1"/>
  <c r="E48" i="1"/>
  <c r="F48" i="1" s="1"/>
  <c r="K39" i="1"/>
  <c r="J39" i="1"/>
  <c r="E39" i="1"/>
  <c r="F39" i="1" s="1"/>
  <c r="I38" i="1"/>
  <c r="I40" i="1" s="1"/>
  <c r="H38" i="1"/>
  <c r="H40" i="1" s="1"/>
  <c r="G38" i="1"/>
  <c r="D38" i="1"/>
  <c r="D40" i="1" s="1"/>
  <c r="C38" i="1"/>
  <c r="B38" i="1"/>
  <c r="B40" i="1" s="1"/>
  <c r="K37" i="1"/>
  <c r="J37" i="1"/>
  <c r="E37" i="1"/>
  <c r="F37" i="1" s="1"/>
  <c r="K36" i="1"/>
  <c r="J36" i="1"/>
  <c r="F36" i="1"/>
  <c r="E36" i="1"/>
  <c r="K35" i="1"/>
  <c r="J35" i="1"/>
  <c r="E35" i="1"/>
  <c r="F35" i="1" s="1"/>
  <c r="J34" i="1"/>
  <c r="K34" i="1" s="1"/>
  <c r="E34" i="1"/>
  <c r="F34" i="1" s="1"/>
  <c r="K33" i="1"/>
  <c r="J33" i="1"/>
  <c r="E33" i="1"/>
  <c r="F33" i="1" s="1"/>
  <c r="J32" i="1"/>
  <c r="K32" i="1" s="1"/>
  <c r="E32" i="1"/>
  <c r="F32" i="1" s="1"/>
  <c r="K31" i="1"/>
  <c r="J31" i="1"/>
  <c r="F31" i="1"/>
  <c r="E31" i="1"/>
  <c r="J30" i="1"/>
  <c r="K30" i="1" s="1"/>
  <c r="E30" i="1"/>
  <c r="F30" i="1" s="1"/>
  <c r="J29" i="1"/>
  <c r="K29" i="1" s="1"/>
  <c r="E29" i="1"/>
  <c r="F29" i="1" s="1"/>
  <c r="K28" i="1"/>
  <c r="J28" i="1"/>
  <c r="E28" i="1"/>
  <c r="F28" i="1" s="1"/>
  <c r="K19" i="1"/>
  <c r="J19" i="1"/>
  <c r="F19" i="1"/>
  <c r="E19" i="1"/>
  <c r="I18" i="1"/>
  <c r="I20" i="1" s="1"/>
  <c r="H18" i="1"/>
  <c r="H20" i="1" s="1"/>
  <c r="G18" i="1"/>
  <c r="D18" i="1"/>
  <c r="D20" i="1" s="1"/>
  <c r="C18" i="1"/>
  <c r="C20" i="1" s="1"/>
  <c r="B18" i="1"/>
  <c r="B20" i="1" s="1"/>
  <c r="K17" i="1"/>
  <c r="J17" i="1"/>
  <c r="F17" i="1"/>
  <c r="E17" i="1"/>
  <c r="J16" i="1"/>
  <c r="K16" i="1" s="1"/>
  <c r="F16" i="1"/>
  <c r="E16" i="1"/>
  <c r="K15" i="1"/>
  <c r="J15" i="1"/>
  <c r="E15" i="1"/>
  <c r="F15" i="1" s="1"/>
  <c r="K14" i="1"/>
  <c r="J14" i="1"/>
  <c r="E14" i="1"/>
  <c r="F14" i="1" s="1"/>
  <c r="J13" i="1"/>
  <c r="K13" i="1" s="1"/>
  <c r="F13" i="1"/>
  <c r="E13" i="1"/>
  <c r="J12" i="1"/>
  <c r="K12" i="1" s="1"/>
  <c r="E12" i="1"/>
  <c r="F12" i="1" s="1"/>
  <c r="J11" i="1"/>
  <c r="K11" i="1" s="1"/>
  <c r="F11" i="1"/>
  <c r="E11" i="1"/>
  <c r="K10" i="1"/>
  <c r="J10" i="1"/>
  <c r="E10" i="1"/>
  <c r="F10" i="1" s="1"/>
  <c r="K9" i="1"/>
  <c r="J9" i="1"/>
  <c r="E9" i="1"/>
  <c r="F9" i="1" s="1"/>
  <c r="J8" i="1"/>
  <c r="K8" i="1" s="1"/>
  <c r="E8" i="1"/>
  <c r="F8" i="1" s="1"/>
  <c r="E98" i="1" l="1"/>
  <c r="F98" i="1" s="1"/>
  <c r="J100" i="1"/>
  <c r="K100" i="1" s="1"/>
  <c r="J78" i="1"/>
  <c r="K78" i="1" s="1"/>
  <c r="E80" i="1"/>
  <c r="F80" i="1" s="1"/>
  <c r="J98" i="1"/>
  <c r="K98" i="1" s="1"/>
  <c r="D100" i="1"/>
  <c r="E100" i="1" s="1"/>
  <c r="F100" i="1" s="1"/>
  <c r="E78" i="1"/>
  <c r="F78" i="1" s="1"/>
  <c r="I80" i="1"/>
  <c r="J80" i="1" s="1"/>
  <c r="K80" i="1" s="1"/>
  <c r="J58" i="1"/>
  <c r="K58" i="1" s="1"/>
  <c r="E60" i="1"/>
  <c r="F60" i="1" s="1"/>
  <c r="J18" i="1"/>
  <c r="K18" i="1" s="1"/>
  <c r="J38" i="1"/>
  <c r="K38" i="1" s="1"/>
  <c r="E20" i="1"/>
  <c r="F20" i="1" s="1"/>
  <c r="E40" i="1"/>
  <c r="F40" i="1" s="1"/>
  <c r="G40" i="1"/>
  <c r="E58" i="1"/>
  <c r="F58" i="1" s="1"/>
  <c r="I60" i="1"/>
  <c r="J60" i="1" s="1"/>
  <c r="K60" i="1" s="1"/>
  <c r="E18" i="1"/>
  <c r="F18" i="1" s="1"/>
  <c r="G20" i="1"/>
  <c r="E38" i="1"/>
  <c r="F38" i="1" s="1"/>
  <c r="J40" i="1" l="1"/>
  <c r="K40" i="1" s="1"/>
  <c r="J20" i="1"/>
  <c r="K20" i="1" s="1"/>
</calcChain>
</file>

<file path=xl/sharedStrings.xml><?xml version="1.0" encoding="utf-8"?>
<sst xmlns="http://schemas.openxmlformats.org/spreadsheetml/2006/main" count="153" uniqueCount="37">
  <si>
    <t>NATIONAL SCIENCE FOUNDATION</t>
  </si>
  <si>
    <t>(Dollars in Millions)</t>
  </si>
  <si>
    <t>Advanced Manufacturing</t>
  </si>
  <si>
    <t>Advanced Wireless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</si>
  <si>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</si>
  <si>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</si>
  <si>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</si>
  <si>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</si>
  <si>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</si>
  <si>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</si>
  <si>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</si>
  <si>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</si>
  <si>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</si>
  <si>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OPP</t>
  </si>
  <si>
    <t>IA</t>
  </si>
  <si>
    <t>R&amp;RA</t>
  </si>
  <si>
    <t>Total, NSF</t>
  </si>
  <si>
    <t>Microelectronics and Semiconductors</t>
  </si>
  <si>
    <t>Biotechnology</t>
  </si>
  <si>
    <t>FY 2023 BUDGET REQUEST TO CONGRESS</t>
  </si>
  <si>
    <t>FY 2021
Actual</t>
  </si>
  <si>
    <t>FY 2023
Request</t>
  </si>
  <si>
    <t>FY 2022
(TBD)</t>
  </si>
  <si>
    <r>
      <t>TIP</t>
    </r>
    <r>
      <rPr>
        <vertAlign val="superscript"/>
        <sz val="10"/>
        <rFont val="Open Sans"/>
      </rPr>
      <t>1</t>
    </r>
  </si>
  <si>
    <r>
      <rPr>
        <vertAlign val="superscript"/>
        <sz val="9"/>
        <rFont val="Open Sans"/>
      </rPr>
      <t>1</t>
    </r>
    <r>
      <rPr>
        <sz val="9"/>
        <rFont val="Open Sans"/>
      </rPr>
      <t xml:space="preserve"> FY 2021 funding for TIP is shown for comparability across fiscal years.</t>
    </r>
  </si>
  <si>
    <t>Change over
FY 2021 Actual</t>
  </si>
  <si>
    <t>Total</t>
  </si>
  <si>
    <t>ADMINISTRATION PRIORITIES AND CROSSCUTTING RESEARCH TOPICS SUMMARY</t>
  </si>
  <si>
    <t>NSTC Crosscut 
Quantum Information Science</t>
  </si>
  <si>
    <t>Artificial Intelligence</t>
  </si>
  <si>
    <r>
      <t>EDU</t>
    </r>
    <r>
      <rPr>
        <b/>
        <vertAlign val="superscript"/>
        <sz val="10"/>
        <rFont val="Open Sans"/>
      </rPr>
      <t>2</t>
    </r>
  </si>
  <si>
    <r>
      <rPr>
        <vertAlign val="superscript"/>
        <sz val="9"/>
        <rFont val="Open Sans"/>
      </rPr>
      <t>2</t>
    </r>
    <r>
      <rPr>
        <sz val="9"/>
        <rFont val="Open Sans"/>
      </rPr>
      <t xml:space="preserve"> Account known as Education and Human Resources renamed to STEM Education (EDU).</t>
    </r>
  </si>
  <si>
    <t>NSTC Crosscut
Clean Energy Technology</t>
  </si>
  <si>
    <t>NSTC Crosscut
U.S. Global Change Research Program</t>
  </si>
  <si>
    <t>NSTC Crosscut 
National Nanotechnology Initiative (NNI)</t>
  </si>
  <si>
    <t>NSTC Crosscut 
Networking &amp; Information Technology R&amp;D (NITRD)</t>
  </si>
  <si>
    <r>
      <rPr>
        <vertAlign val="superscript"/>
        <sz val="9"/>
        <rFont val="Open Sans"/>
      </rPr>
      <t>1</t>
    </r>
    <r>
      <rPr>
        <sz val="9"/>
        <rFont val="Open Sans"/>
      </rPr>
      <t xml:space="preserve">  FY 2021 funding for TIP is shown for comparability across fiscal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</si>
</sst>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Open Sans"/>
    </font>
    <font>
      <sz val="10"/>
      <name val="Open Sans"/>
    </font>
    <font>
      <vertAlign val="superscript"/>
      <sz val="10"/>
      <name val="Open Sans"/>
    </font>
    <font>
      <sz val="9"/>
      <name val="Open Sans"/>
    </font>
    <font>
      <vertAlign val="superscript"/>
      <sz val="9"/>
      <name val="Open Sans"/>
    </font>
    <font>
      <b/>
      <vertAlign val="superscript"/>
      <sz val="10"/>
      <name val="Open Sans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right" wrapText="1"/>
    </xf>
    <xf numFmtId="0" fontId="2" fillId="0" borderId="0" xfId="1" applyFont="1" applyAlignment="1"/>
    <xf numFmtId="0" fontId="3" fillId="0" borderId="0" xfId="1" applyFont="1" applyAlignment="1"/>
    <xf numFmtId="0" fontId="5" fillId="0" borderId="1" xfId="1" applyFont="1" applyBorder="1"/>
    <xf numFmtId="0" fontId="5" fillId="0" borderId="5" xfId="1" applyFont="1" applyBorder="1"/>
    <xf numFmtId="0" fontId="5" fillId="0" borderId="8" xfId="1" applyFont="1" applyBorder="1" applyAlignment="1">
      <alignment horizontal="right" wrapText="1"/>
    </xf>
    <xf numFmtId="0" fontId="4" fillId="0" borderId="17" xfId="1" applyFont="1" applyBorder="1" applyAlignment="1">
      <alignment horizontal="right" wrapText="1"/>
    </xf>
    <xf numFmtId="0" fontId="4" fillId="0" borderId="10" xfId="1" applyFont="1" applyBorder="1" applyAlignment="1">
      <alignment horizontal="right" wrapText="1"/>
    </xf>
    <xf numFmtId="0" fontId="3" fillId="0" borderId="0" xfId="1" applyFont="1"/>
    <xf numFmtId="0" fontId="5" fillId="0" borderId="1" xfId="1" applyFont="1" applyBorder="1"/>
    <xf numFmtId="0" fontId="5" fillId="0" borderId="5" xfId="1" applyFont="1" applyBorder="1"/>
    <xf numFmtId="0" fontId="5" fillId="0" borderId="8" xfId="1" applyFont="1" applyBorder="1" applyAlignment="1">
      <alignment horizontal="right" wrapText="1"/>
    </xf>
    <xf numFmtId="0" fontId="4" fillId="0" borderId="17" xfId="1" applyFont="1" applyBorder="1" applyAlignment="1">
      <alignment horizontal="right" wrapText="1"/>
    </xf>
    <xf numFmtId="0" fontId="4" fillId="0" borderId="10" xfId="1" applyFont="1" applyBorder="1" applyAlignment="1">
      <alignment horizontal="right" wrapText="1"/>
    </xf>
    <xf numFmtId="0" fontId="3" fillId="0" borderId="0" xfId="1" applyFont="1" applyFill="1"/>
    <xf numFmtId="0" fontId="4" fillId="0" borderId="17" xfId="1" applyFont="1" applyFill="1" applyBorder="1" applyAlignment="1">
      <alignment horizontal="right" wrapText="1"/>
    </xf>
    <xf numFmtId="0" fontId="4" fillId="0" borderId="10" xfId="1" applyFont="1" applyFill="1" applyBorder="1" applyAlignment="1">
      <alignment horizontal="right" wrapText="1"/>
    </xf>
    <xf numFmtId="0" fontId="5" fillId="0" borderId="5" xfId="1" applyFont="1" applyBorder="1" applyAlignment="1">
      <alignment vertical="top"/>
    </xf>
    <xf numFmtId="164" fontId="5" fillId="0" borderId="5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5" fillId="0" borderId="18" xfId="1" applyNumberFormat="1" applyFont="1" applyFill="1" applyBorder="1" applyAlignment="1">
      <alignment horizontal="right" vertical="top"/>
    </xf>
    <xf numFmtId="165" fontId="5" fillId="0" borderId="11" xfId="1" applyNumberFormat="1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horizontal="right" vertical="top"/>
    </xf>
    <xf numFmtId="166" fontId="5" fillId="0" borderId="5" xfId="1" applyNumberFormat="1" applyFont="1" applyBorder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4" fontId="5" fillId="0" borderId="5" xfId="1" applyNumberFormat="1" applyFont="1" applyBorder="1" applyAlignment="1">
      <alignment horizontal="right" vertical="top"/>
    </xf>
    <xf numFmtId="166" fontId="5" fillId="0" borderId="0" xfId="1" applyNumberFormat="1" applyFont="1" applyBorder="1" applyAlignment="1">
      <alignment horizontal="right" vertical="top"/>
    </xf>
    <xf numFmtId="4" fontId="5" fillId="0" borderId="0" xfId="1" applyNumberFormat="1" applyFont="1" applyBorder="1" applyAlignment="1">
      <alignment horizontal="right" vertical="top"/>
    </xf>
    <xf numFmtId="0" fontId="5" fillId="0" borderId="8" xfId="1" applyFont="1" applyBorder="1" applyAlignment="1">
      <alignment vertical="top"/>
    </xf>
    <xf numFmtId="166" fontId="5" fillId="0" borderId="8" xfId="1" applyNumberFormat="1" applyFont="1" applyBorder="1" applyAlignment="1">
      <alignment horizontal="right" vertical="top"/>
    </xf>
    <xf numFmtId="166" fontId="5" fillId="0" borderId="9" xfId="1" applyNumberFormat="1" applyFont="1" applyBorder="1" applyAlignment="1">
      <alignment horizontal="right" vertical="top"/>
    </xf>
    <xf numFmtId="164" fontId="5" fillId="0" borderId="17" xfId="1" applyNumberFormat="1" applyFont="1" applyFill="1" applyBorder="1" applyAlignment="1">
      <alignment horizontal="right" vertical="top"/>
    </xf>
    <xf numFmtId="0" fontId="4" fillId="0" borderId="5" xfId="1" applyFont="1" applyBorder="1" applyAlignment="1">
      <alignment vertical="top"/>
    </xf>
    <xf numFmtId="164" fontId="4" fillId="0" borderId="6" xfId="1" applyNumberFormat="1" applyFont="1" applyBorder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164" fontId="4" fillId="0" borderId="18" xfId="1" applyNumberFormat="1" applyFont="1" applyFill="1" applyBorder="1" applyAlignment="1">
      <alignment horizontal="right" vertical="top"/>
    </xf>
    <xf numFmtId="165" fontId="4" fillId="0" borderId="21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8" xfId="1" applyFont="1" applyBorder="1" applyAlignment="1">
      <alignment vertical="top"/>
    </xf>
    <xf numFmtId="164" fontId="4" fillId="0" borderId="8" xfId="1" applyNumberFormat="1" applyFont="1" applyBorder="1" applyAlignment="1">
      <alignment horizontal="right" vertical="top"/>
    </xf>
    <xf numFmtId="164" fontId="4" fillId="0" borderId="9" xfId="1" applyNumberFormat="1" applyFont="1" applyBorder="1" applyAlignment="1">
      <alignment horizontal="right" vertical="top"/>
    </xf>
    <xf numFmtId="164" fontId="4" fillId="0" borderId="17" xfId="1" applyNumberFormat="1" applyFont="1" applyFill="1" applyBorder="1" applyAlignment="1">
      <alignment horizontal="right" vertical="top"/>
    </xf>
    <xf numFmtId="165" fontId="4" fillId="0" borderId="10" xfId="1" applyNumberFormat="1" applyFont="1" applyFill="1" applyBorder="1" applyAlignment="1">
      <alignment horizontal="right" vertical="top"/>
    </xf>
    <xf numFmtId="0" fontId="4" fillId="0" borderId="12" xfId="1" applyFont="1" applyBorder="1" applyAlignment="1">
      <alignment vertical="top"/>
    </xf>
    <xf numFmtId="164" fontId="4" fillId="0" borderId="12" xfId="1" applyNumberFormat="1" applyFont="1" applyFill="1" applyBorder="1" applyAlignment="1">
      <alignment horizontal="right" vertical="top"/>
    </xf>
    <xf numFmtId="164" fontId="4" fillId="0" borderId="13" xfId="1" applyNumberFormat="1" applyFont="1" applyBorder="1" applyAlignment="1">
      <alignment horizontal="right" vertical="top"/>
    </xf>
    <xf numFmtId="164" fontId="4" fillId="0" borderId="19" xfId="1" applyNumberFormat="1" applyFont="1" applyFill="1" applyBorder="1" applyAlignment="1">
      <alignment horizontal="right" vertical="top"/>
    </xf>
    <xf numFmtId="165" fontId="4" fillId="0" borderId="14" xfId="1" applyNumberFormat="1" applyFont="1" applyFill="1" applyBorder="1" applyAlignment="1">
      <alignment horizontal="right" vertical="top"/>
    </xf>
    <xf numFmtId="164" fontId="4" fillId="0" borderId="12" xfId="1" applyNumberFormat="1" applyFont="1" applyBorder="1" applyAlignment="1">
      <alignment horizontal="right" vertical="top"/>
    </xf>
    <xf numFmtId="164" fontId="5" fillId="0" borderId="5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6" fontId="5" fillId="0" borderId="5" xfId="1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166" fontId="5" fillId="0" borderId="8" xfId="1" applyNumberFormat="1" applyFont="1" applyFill="1" applyBorder="1" applyAlignment="1">
      <alignment horizontal="right" vertical="top"/>
    </xf>
    <xf numFmtId="166" fontId="5" fillId="0" borderId="9" xfId="1" applyNumberFormat="1" applyFont="1" applyFill="1" applyBorder="1" applyAlignment="1">
      <alignment horizontal="right" vertical="top"/>
    </xf>
    <xf numFmtId="164" fontId="4" fillId="0" borderId="6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4" fontId="4" fillId="0" borderId="8" xfId="1" applyNumberFormat="1" applyFont="1" applyFill="1" applyBorder="1" applyAlignment="1">
      <alignment horizontal="right" vertical="top"/>
    </xf>
    <xf numFmtId="164" fontId="4" fillId="0" borderId="9" xfId="1" applyNumberFormat="1" applyFont="1" applyFill="1" applyBorder="1" applyAlignment="1">
      <alignment horizontal="right" vertical="top"/>
    </xf>
    <xf numFmtId="164" fontId="4" fillId="0" borderId="13" xfId="1" applyNumberFormat="1" applyFont="1" applyFill="1" applyBorder="1" applyAlignment="1">
      <alignment horizontal="right" vertical="top"/>
    </xf>
    <xf numFmtId="4" fontId="5" fillId="0" borderId="18" xfId="1" applyNumberFormat="1" applyFont="1" applyFill="1" applyBorder="1" applyAlignment="1">
      <alignment horizontal="right" vertical="top"/>
    </xf>
    <xf numFmtId="4" fontId="5" fillId="0" borderId="17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22" xfId="1" applyFont="1" applyFill="1" applyBorder="1" applyAlignment="1">
      <alignment horizontal="left"/>
    </xf>
    <xf numFmtId="0" fontId="4" fillId="0" borderId="7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  <xf numFmtId="0" fontId="4" fillId="0" borderId="20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6" xfId="1" applyFont="1" applyFill="1" applyBorder="1" applyAlignment="1">
      <alignment horizontal="right" wrapText="1"/>
    </xf>
    <xf numFmtId="0" fontId="4" fillId="0" borderId="8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0" fontId="4" fillId="0" borderId="9" xfId="1" applyFont="1" applyFill="1" applyBorder="1" applyAlignment="1">
      <alignment horizontal="right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0" fontId="4" fillId="0" borderId="0" xfId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23" xfId="1" applyFont="1" applyFill="1" applyBorder="1" applyAlignment="1">
      <alignment horizontal="right" wrapText="1"/>
    </xf>
    <xf numFmtId="0" fontId="4" fillId="0" borderId="24" xfId="1" applyFont="1" applyFill="1" applyBorder="1" applyAlignment="1">
      <alignment horizontal="right" wrapText="1"/>
    </xf>
    <xf numFmtId="0" fontId="4" fillId="0" borderId="23" xfId="1" applyFont="1" applyBorder="1" applyAlignment="1">
      <alignment horizontal="right" wrapText="1"/>
    </xf>
    <xf numFmtId="0" fontId="4" fillId="0" borderId="24" xfId="1" applyFont="1" applyBorder="1" applyAlignment="1">
      <alignment horizontal="right" wrapText="1"/>
    </xf>
    <xf numFmtId="0" fontId="3" fillId="0" borderId="0" xfId="1" applyFont="1"/>
    <xf numFmtId="0" fontId="5" fillId="0" borderId="1" xfId="1" applyFont="1" applyBorder="1"/>
    <xf numFmtId="0" fontId="5" fillId="0" borderId="5" xfId="1" applyFont="1" applyBorder="1"/>
    <xf numFmtId="0" fontId="5" fillId="0" borderId="8" xfId="1" applyFont="1" applyBorder="1" applyAlignment="1">
      <alignment horizontal="right" wrapText="1"/>
    </xf>
    <xf numFmtId="0" fontId="5" fillId="0" borderId="0" xfId="1" applyFont="1"/>
    <xf numFmtId="0" fontId="4" fillId="0" borderId="17" xfId="1" applyFont="1" applyFill="1" applyBorder="1" applyAlignment="1">
      <alignment horizontal="right" wrapText="1"/>
    </xf>
    <xf numFmtId="0" fontId="4" fillId="0" borderId="10" xfId="1" applyFont="1" applyFill="1" applyBorder="1" applyAlignment="1">
      <alignment horizontal="right" wrapText="1"/>
    </xf>
    <xf numFmtId="0" fontId="5" fillId="0" borderId="0" xfId="1" applyFont="1" applyFill="1"/>
    <xf numFmtId="0" fontId="5" fillId="0" borderId="5" xfId="1" applyFont="1" applyBorder="1" applyAlignment="1">
      <alignment vertical="top"/>
    </xf>
    <xf numFmtId="164" fontId="5" fillId="0" borderId="5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5" fillId="0" borderId="18" xfId="1" applyNumberFormat="1" applyFont="1" applyFill="1" applyBorder="1" applyAlignment="1">
      <alignment horizontal="right" vertical="top"/>
    </xf>
    <xf numFmtId="165" fontId="5" fillId="0" borderId="11" xfId="1" applyNumberFormat="1" applyFont="1" applyFill="1" applyBorder="1" applyAlignment="1">
      <alignment horizontal="right" vertical="top"/>
    </xf>
    <xf numFmtId="164" fontId="5" fillId="0" borderId="5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6" fontId="5" fillId="0" borderId="5" xfId="1" applyNumberFormat="1" applyFont="1" applyBorder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166" fontId="5" fillId="0" borderId="5" xfId="1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5" fillId="0" borderId="8" xfId="1" applyFont="1" applyBorder="1" applyAlignment="1">
      <alignment vertical="top"/>
    </xf>
    <xf numFmtId="166" fontId="5" fillId="0" borderId="8" xfId="1" applyNumberFormat="1" applyFont="1" applyFill="1" applyBorder="1" applyAlignment="1">
      <alignment horizontal="right" vertical="top"/>
    </xf>
    <xf numFmtId="166" fontId="5" fillId="0" borderId="9" xfId="1" applyNumberFormat="1" applyFont="1" applyBorder="1" applyAlignment="1">
      <alignment horizontal="right" vertical="top"/>
    </xf>
    <xf numFmtId="164" fontId="5" fillId="0" borderId="17" xfId="1" applyNumberFormat="1" applyFont="1" applyFill="1" applyBorder="1" applyAlignment="1">
      <alignment horizontal="right" vertical="top"/>
    </xf>
    <xf numFmtId="166" fontId="5" fillId="0" borderId="9" xfId="1" applyNumberFormat="1" applyFont="1" applyFill="1" applyBorder="1" applyAlignment="1">
      <alignment horizontal="right" vertical="top"/>
    </xf>
    <xf numFmtId="0" fontId="4" fillId="0" borderId="5" xfId="1" applyFont="1" applyBorder="1" applyAlignment="1">
      <alignment vertical="top"/>
    </xf>
    <xf numFmtId="164" fontId="4" fillId="0" borderId="6" xfId="1" applyNumberFormat="1" applyFont="1" applyFill="1" applyBorder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164" fontId="4" fillId="0" borderId="18" xfId="1" applyNumberFormat="1" applyFont="1" applyFill="1" applyBorder="1" applyAlignment="1">
      <alignment horizontal="right" vertical="top"/>
    </xf>
    <xf numFmtId="165" fontId="4" fillId="0" borderId="21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0" fontId="4" fillId="0" borderId="8" xfId="1" applyFont="1" applyBorder="1" applyAlignment="1">
      <alignment vertical="top"/>
    </xf>
    <xf numFmtId="164" fontId="4" fillId="0" borderId="8" xfId="1" applyNumberFormat="1" applyFont="1" applyFill="1" applyBorder="1" applyAlignment="1">
      <alignment horizontal="right" vertical="top"/>
    </xf>
    <xf numFmtId="164" fontId="4" fillId="0" borderId="9" xfId="1" applyNumberFormat="1" applyFont="1" applyBorder="1" applyAlignment="1">
      <alignment horizontal="right" vertical="top"/>
    </xf>
    <xf numFmtId="164" fontId="4" fillId="0" borderId="17" xfId="1" applyNumberFormat="1" applyFont="1" applyFill="1" applyBorder="1" applyAlignment="1">
      <alignment horizontal="right" vertical="top"/>
    </xf>
    <xf numFmtId="165" fontId="4" fillId="0" borderId="10" xfId="1" applyNumberFormat="1" applyFont="1" applyFill="1" applyBorder="1" applyAlignment="1">
      <alignment horizontal="right" vertical="top"/>
    </xf>
    <xf numFmtId="164" fontId="4" fillId="0" borderId="9" xfId="1" applyNumberFormat="1" applyFont="1" applyFill="1" applyBorder="1" applyAlignment="1">
      <alignment horizontal="right" vertical="top"/>
    </xf>
    <xf numFmtId="0" fontId="4" fillId="0" borderId="12" xfId="1" applyFont="1" applyBorder="1" applyAlignment="1">
      <alignment vertical="top"/>
    </xf>
    <xf numFmtId="164" fontId="4" fillId="0" borderId="12" xfId="1" applyNumberFormat="1" applyFont="1" applyFill="1" applyBorder="1" applyAlignment="1">
      <alignment horizontal="right" vertical="top"/>
    </xf>
    <xf numFmtId="164" fontId="4" fillId="0" borderId="13" xfId="1" applyNumberFormat="1" applyFont="1" applyBorder="1" applyAlignment="1">
      <alignment horizontal="right" vertical="top"/>
    </xf>
    <xf numFmtId="164" fontId="4" fillId="0" borderId="19" xfId="1" applyNumberFormat="1" applyFont="1" applyFill="1" applyBorder="1" applyAlignment="1">
      <alignment horizontal="right" vertical="top"/>
    </xf>
    <xf numFmtId="165" fontId="4" fillId="0" borderId="14" xfId="1" applyNumberFormat="1" applyFont="1" applyFill="1" applyBorder="1" applyAlignment="1">
      <alignment horizontal="right" vertical="top"/>
    </xf>
    <xf numFmtId="164" fontId="4" fillId="0" borderId="13" xfId="1" applyNumberFormat="1" applyFont="1" applyFill="1" applyBorder="1" applyAlignment="1">
      <alignment horizontal="right" vertical="top"/>
    </xf>
    <xf numFmtId="4" fontId="5" fillId="0" borderId="18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5" fillId="0" borderId="17" xfId="1" applyNumberFormat="1" applyFont="1" applyFill="1" applyBorder="1" applyAlignment="1">
      <alignment horizontal="right" vertical="top"/>
    </xf>
    <xf numFmtId="0" fontId="7" fillId="0" borderId="0" xfId="1" applyFont="1"/>
  </cellXfs>
  <cellStyles count="2">
    <cellStyle name="Normal" xfId="0" builtinId="0"/>
    <cellStyle name="Normal 2" xfId="1" xr:uid="{39F92F43-1032-43BA-8CE0-62242DD72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EFE4-700F-4EBC-9369-3E4A3A7BADF4}">
  <dimension ref="A1:Q102"/>
  <sheetViews>
    <sheetView showGridLines="0" tabSelected="1" zoomScaleNormal="100" workbookViewId="0">
      <selection sqref="A1:K1"/>
    </sheetView>
  </sheetViews>
  <sheetFormatPr defaultColWidth="9.26953125" defaultRowHeight="14" x14ac:dyDescent="0.3"/>
  <cols>
    <col min="1" max="1" width="11.453125" style="1" customWidth="1"/>
    <col min="2" max="4" width="9.26953125" style="1" customWidth="1"/>
    <col min="5" max="6" width="10.26953125" style="1" customWidth="1"/>
    <col min="7" max="9" width="9.26953125" style="1" customWidth="1"/>
    <col min="10" max="14" width="10.26953125" style="1" customWidth="1"/>
    <col min="15" max="16" width="12.7265625" style="1" customWidth="1"/>
    <col min="17" max="16384" width="9.26953125" style="1"/>
  </cols>
  <sheetData>
    <row r="1" spans="1:16" ht="15.5" x14ac:dyDescent="0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4"/>
      <c r="M1" s="4"/>
      <c r="N1" s="4"/>
      <c r="O1" s="4"/>
      <c r="P1" s="4"/>
    </row>
    <row r="2" spans="1:16" ht="15.5" x14ac:dyDescent="0.4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4"/>
      <c r="M2" s="4"/>
      <c r="N2" s="4"/>
      <c r="O2" s="4"/>
      <c r="P2" s="4"/>
    </row>
    <row r="3" spans="1:16" ht="16" customHeight="1" x14ac:dyDescent="0.45">
      <c r="A3" s="84" t="s">
        <v>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4"/>
      <c r="M3" s="4"/>
      <c r="N3" s="4"/>
      <c r="O3" s="4"/>
      <c r="P3" s="4"/>
    </row>
    <row r="4" spans="1:16" ht="16" thickBot="1" x14ac:dyDescent="0.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5"/>
      <c r="M4" s="5"/>
      <c r="N4" s="5"/>
      <c r="O4" s="5"/>
      <c r="P4" s="5"/>
    </row>
    <row r="5" spans="1:16" ht="39" customHeight="1" thickTop="1" x14ac:dyDescent="0.45">
      <c r="A5" s="12"/>
      <c r="B5" s="78" t="s">
        <v>32</v>
      </c>
      <c r="C5" s="79"/>
      <c r="D5" s="79"/>
      <c r="E5" s="79"/>
      <c r="F5" s="80"/>
      <c r="G5" s="78" t="s">
        <v>33</v>
      </c>
      <c r="H5" s="79"/>
      <c r="I5" s="79"/>
      <c r="J5" s="79"/>
      <c r="K5" s="80"/>
    </row>
    <row r="6" spans="1:16" ht="30" customHeight="1" x14ac:dyDescent="0.45">
      <c r="A6" s="13"/>
      <c r="B6" s="82" t="s">
        <v>20</v>
      </c>
      <c r="C6" s="70" t="s">
        <v>22</v>
      </c>
      <c r="D6" s="70" t="s">
        <v>21</v>
      </c>
      <c r="E6" s="72" t="s">
        <v>25</v>
      </c>
      <c r="F6" s="73"/>
      <c r="G6" s="82" t="s">
        <v>20</v>
      </c>
      <c r="H6" s="70" t="s">
        <v>22</v>
      </c>
      <c r="I6" s="70" t="s">
        <v>21</v>
      </c>
      <c r="J6" s="72" t="s">
        <v>25</v>
      </c>
      <c r="K6" s="73"/>
    </row>
    <row r="7" spans="1:16" ht="16.149999999999999" customHeight="1" x14ac:dyDescent="0.45">
      <c r="A7" s="14"/>
      <c r="B7" s="83"/>
      <c r="C7" s="71"/>
      <c r="D7" s="71"/>
      <c r="E7" s="15" t="s">
        <v>4</v>
      </c>
      <c r="F7" s="16" t="s">
        <v>5</v>
      </c>
      <c r="G7" s="83"/>
      <c r="H7" s="71"/>
      <c r="I7" s="71"/>
      <c r="J7" s="15" t="s">
        <v>4</v>
      </c>
      <c r="K7" s="16" t="s">
        <v>5</v>
      </c>
    </row>
    <row r="8" spans="1:16" ht="15.5" x14ac:dyDescent="0.3">
      <c r="A8" s="20" t="s">
        <v>6</v>
      </c>
      <c r="B8" s="21">
        <v>45</v>
      </c>
      <c r="C8" s="25">
        <v>0</v>
      </c>
      <c r="D8" s="25">
        <v>59.28</v>
      </c>
      <c r="E8" s="23">
        <f>D8-B8</f>
        <v>14.280000000000001</v>
      </c>
      <c r="F8" s="24">
        <f t="shared" ref="F8:F20" si="0">IF(B8=0,"N/A",E8/B8)</f>
        <v>0.31733333333333336</v>
      </c>
      <c r="G8" s="52">
        <v>155</v>
      </c>
      <c r="H8" s="53">
        <v>0</v>
      </c>
      <c r="I8" s="53">
        <v>237.15</v>
      </c>
      <c r="J8" s="23">
        <f>I8-G8</f>
        <v>82.15</v>
      </c>
      <c r="K8" s="24">
        <f t="shared" ref="K8:K20" si="1">IF(G8=0,"N/A",J8/G8)</f>
        <v>0.53</v>
      </c>
    </row>
    <row r="9" spans="1:16" ht="15.5" x14ac:dyDescent="0.3">
      <c r="A9" s="20" t="s">
        <v>7</v>
      </c>
      <c r="B9" s="26">
        <v>24.22</v>
      </c>
      <c r="C9" s="29">
        <v>0</v>
      </c>
      <c r="D9" s="29">
        <v>31.12</v>
      </c>
      <c r="E9" s="132">
        <f t="shared" ref="E9:E17" si="2">D9-B9</f>
        <v>6.9000000000000021</v>
      </c>
      <c r="F9" s="24">
        <f t="shared" si="0"/>
        <v>0.28488852188274166</v>
      </c>
      <c r="G9" s="54">
        <v>0</v>
      </c>
      <c r="H9" s="55">
        <v>0</v>
      </c>
      <c r="I9" s="55">
        <v>40</v>
      </c>
      <c r="J9" s="132">
        <f t="shared" ref="J9:J17" si="3">I9-G9</f>
        <v>40</v>
      </c>
      <c r="K9" s="24" t="str">
        <f t="shared" si="1"/>
        <v>N/A</v>
      </c>
    </row>
    <row r="10" spans="1:16" ht="15.5" x14ac:dyDescent="0.3">
      <c r="A10" s="20" t="s">
        <v>8</v>
      </c>
      <c r="B10" s="26">
        <v>143.38</v>
      </c>
      <c r="C10" s="29">
        <v>0</v>
      </c>
      <c r="D10" s="29">
        <v>223.57</v>
      </c>
      <c r="E10" s="132">
        <f t="shared" si="2"/>
        <v>80.19</v>
      </c>
      <c r="F10" s="24">
        <f t="shared" si="0"/>
        <v>0.55928302413167807</v>
      </c>
      <c r="G10" s="54">
        <v>0</v>
      </c>
      <c r="H10" s="55">
        <v>0</v>
      </c>
      <c r="I10" s="55">
        <v>0</v>
      </c>
      <c r="J10" s="23">
        <f t="shared" si="3"/>
        <v>0</v>
      </c>
      <c r="K10" s="24" t="str">
        <f t="shared" si="1"/>
        <v>N/A</v>
      </c>
    </row>
    <row r="11" spans="1:16" ht="15.5" x14ac:dyDescent="0.3">
      <c r="A11" s="20" t="s">
        <v>9</v>
      </c>
      <c r="B11" s="26">
        <v>0</v>
      </c>
      <c r="C11" s="29">
        <v>0</v>
      </c>
      <c r="D11" s="29">
        <v>0</v>
      </c>
      <c r="E11" s="23">
        <f t="shared" si="2"/>
        <v>0</v>
      </c>
      <c r="F11" s="24" t="str">
        <f t="shared" si="0"/>
        <v>N/A</v>
      </c>
      <c r="G11" s="54">
        <v>329</v>
      </c>
      <c r="H11" s="55">
        <v>0</v>
      </c>
      <c r="I11" s="55">
        <v>515.37</v>
      </c>
      <c r="J11" s="132">
        <f t="shared" si="3"/>
        <v>186.37</v>
      </c>
      <c r="K11" s="24">
        <f t="shared" si="1"/>
        <v>0.56647416413373863</v>
      </c>
    </row>
    <row r="12" spans="1:16" ht="15.5" x14ac:dyDescent="0.3">
      <c r="A12" s="20" t="s">
        <v>10</v>
      </c>
      <c r="B12" s="26">
        <v>132.07</v>
      </c>
      <c r="C12" s="29">
        <v>0</v>
      </c>
      <c r="D12" s="29">
        <v>128.56</v>
      </c>
      <c r="E12" s="132">
        <f t="shared" si="2"/>
        <v>-3.5099999999999909</v>
      </c>
      <c r="F12" s="24">
        <f t="shared" si="0"/>
        <v>-2.6576815325206261E-2</v>
      </c>
      <c r="G12" s="54">
        <v>9.83</v>
      </c>
      <c r="H12" s="55">
        <v>0</v>
      </c>
      <c r="I12" s="55">
        <v>34.630000000000003</v>
      </c>
      <c r="J12" s="132">
        <f t="shared" si="3"/>
        <v>24.800000000000004</v>
      </c>
      <c r="K12" s="24">
        <f t="shared" si="1"/>
        <v>2.5228891149542223</v>
      </c>
    </row>
    <row r="13" spans="1:16" ht="15.5" x14ac:dyDescent="0.3">
      <c r="A13" s="20" t="s">
        <v>11</v>
      </c>
      <c r="B13" s="26">
        <v>0</v>
      </c>
      <c r="C13" s="29">
        <v>0</v>
      </c>
      <c r="D13" s="29">
        <v>0</v>
      </c>
      <c r="E13" s="23">
        <f t="shared" si="2"/>
        <v>0</v>
      </c>
      <c r="F13" s="24" t="str">
        <f t="shared" si="0"/>
        <v>N/A</v>
      </c>
      <c r="G13" s="54">
        <v>18.25</v>
      </c>
      <c r="H13" s="55">
        <v>0</v>
      </c>
      <c r="I13" s="55">
        <v>25.14</v>
      </c>
      <c r="J13" s="132">
        <f t="shared" si="3"/>
        <v>6.8900000000000006</v>
      </c>
      <c r="K13" s="24">
        <f t="shared" si="1"/>
        <v>0.37753424657534251</v>
      </c>
    </row>
    <row r="14" spans="1:16" ht="17" x14ac:dyDescent="0.3">
      <c r="A14" s="20" t="s">
        <v>23</v>
      </c>
      <c r="B14" s="26">
        <v>37.21</v>
      </c>
      <c r="C14" s="29">
        <v>0</v>
      </c>
      <c r="D14" s="29">
        <v>52.47</v>
      </c>
      <c r="E14" s="132">
        <f t="shared" si="2"/>
        <v>15.259999999999998</v>
      </c>
      <c r="F14" s="24">
        <f t="shared" si="0"/>
        <v>0.41010481053480241</v>
      </c>
      <c r="G14" s="54">
        <v>0</v>
      </c>
      <c r="H14" s="55">
        <v>0</v>
      </c>
      <c r="I14" s="55">
        <v>0</v>
      </c>
      <c r="J14" s="23">
        <f t="shared" si="3"/>
        <v>0</v>
      </c>
      <c r="K14" s="24" t="str">
        <f t="shared" si="1"/>
        <v>N/A</v>
      </c>
    </row>
    <row r="15" spans="1:16" ht="15.5" x14ac:dyDescent="0.3">
      <c r="A15" s="20" t="s">
        <v>12</v>
      </c>
      <c r="B15" s="26">
        <v>0.01</v>
      </c>
      <c r="C15" s="29">
        <v>0</v>
      </c>
      <c r="D15" s="29">
        <v>5</v>
      </c>
      <c r="E15" s="132">
        <f t="shared" si="2"/>
        <v>4.99</v>
      </c>
      <c r="F15" s="24">
        <f t="shared" si="0"/>
        <v>499</v>
      </c>
      <c r="G15" s="54">
        <v>0</v>
      </c>
      <c r="H15" s="55">
        <v>0</v>
      </c>
      <c r="I15" s="55">
        <v>5</v>
      </c>
      <c r="J15" s="132">
        <f t="shared" si="3"/>
        <v>5</v>
      </c>
      <c r="K15" s="24" t="str">
        <f t="shared" si="1"/>
        <v>N/A</v>
      </c>
    </row>
    <row r="16" spans="1:16" ht="15.5" x14ac:dyDescent="0.3">
      <c r="A16" s="20" t="s">
        <v>13</v>
      </c>
      <c r="B16" s="26">
        <v>0</v>
      </c>
      <c r="C16" s="29">
        <v>0</v>
      </c>
      <c r="D16" s="29">
        <v>0</v>
      </c>
      <c r="E16" s="23">
        <f t="shared" si="2"/>
        <v>0</v>
      </c>
      <c r="F16" s="24" t="str">
        <f t="shared" si="0"/>
        <v>N/A</v>
      </c>
      <c r="G16" s="54">
        <v>56.11</v>
      </c>
      <c r="H16" s="55">
        <v>0</v>
      </c>
      <c r="I16" s="55">
        <v>56.11</v>
      </c>
      <c r="J16" s="23">
        <f t="shared" si="3"/>
        <v>0</v>
      </c>
      <c r="K16" s="24">
        <f t="shared" si="1"/>
        <v>0</v>
      </c>
    </row>
    <row r="17" spans="1:17" ht="15.5" x14ac:dyDescent="0.3">
      <c r="A17" s="31" t="s">
        <v>14</v>
      </c>
      <c r="B17" s="32">
        <v>0</v>
      </c>
      <c r="C17" s="33">
        <v>0</v>
      </c>
      <c r="D17" s="33">
        <v>0</v>
      </c>
      <c r="E17" s="34">
        <f t="shared" si="2"/>
        <v>0</v>
      </c>
      <c r="F17" s="24" t="str">
        <f t="shared" si="0"/>
        <v>N/A</v>
      </c>
      <c r="G17" s="56">
        <v>0</v>
      </c>
      <c r="H17" s="57">
        <v>0</v>
      </c>
      <c r="I17" s="57">
        <v>0</v>
      </c>
      <c r="J17" s="34">
        <f t="shared" si="3"/>
        <v>0</v>
      </c>
      <c r="K17" s="24" t="str">
        <f t="shared" si="1"/>
        <v>N/A</v>
      </c>
    </row>
    <row r="18" spans="1:17" ht="15.5" x14ac:dyDescent="0.3">
      <c r="A18" s="35" t="s">
        <v>15</v>
      </c>
      <c r="B18" s="36">
        <f>SUM(B8:B17)</f>
        <v>381.88999999999993</v>
      </c>
      <c r="C18" s="37">
        <f>SUM(C8:C17)</f>
        <v>0</v>
      </c>
      <c r="D18" s="37">
        <f>SUM(D8:D17)</f>
        <v>500</v>
      </c>
      <c r="E18" s="38">
        <f>D18-B18</f>
        <v>118.11000000000007</v>
      </c>
      <c r="F18" s="39">
        <f t="shared" si="0"/>
        <v>0.30927754065306789</v>
      </c>
      <c r="G18" s="58">
        <f>SUM(G8:G17)</f>
        <v>568.18999999999994</v>
      </c>
      <c r="H18" s="59">
        <f>SUM(H8:H17)</f>
        <v>0</v>
      </c>
      <c r="I18" s="59">
        <f>SUM(I8:I17)</f>
        <v>913.4</v>
      </c>
      <c r="J18" s="38">
        <f>I18-G18</f>
        <v>345.21000000000004</v>
      </c>
      <c r="K18" s="39">
        <f t="shared" si="1"/>
        <v>0.60756085112374392</v>
      </c>
    </row>
    <row r="19" spans="1:17" ht="17" x14ac:dyDescent="0.3">
      <c r="A19" s="41" t="s">
        <v>30</v>
      </c>
      <c r="B19" s="42">
        <v>0</v>
      </c>
      <c r="C19" s="43">
        <v>0</v>
      </c>
      <c r="D19" s="43">
        <v>0</v>
      </c>
      <c r="E19" s="44">
        <f>D19-B19</f>
        <v>0</v>
      </c>
      <c r="F19" s="45" t="str">
        <f t="shared" si="0"/>
        <v>N/A</v>
      </c>
      <c r="G19" s="60">
        <v>0</v>
      </c>
      <c r="H19" s="61">
        <v>0</v>
      </c>
      <c r="I19" s="61">
        <v>0</v>
      </c>
      <c r="J19" s="44">
        <f>I19-G19</f>
        <v>0</v>
      </c>
      <c r="K19" s="45" t="str">
        <f t="shared" si="1"/>
        <v>N/A</v>
      </c>
    </row>
    <row r="20" spans="1:17" ht="16" thickBot="1" x14ac:dyDescent="0.35">
      <c r="A20" s="46" t="s">
        <v>16</v>
      </c>
      <c r="B20" s="47">
        <f>SUM(B18:B19)</f>
        <v>381.88999999999993</v>
      </c>
      <c r="C20" s="48">
        <f>SUM(C18:C19)</f>
        <v>0</v>
      </c>
      <c r="D20" s="48">
        <f>SUM(D18:D19)</f>
        <v>500</v>
      </c>
      <c r="E20" s="49">
        <f>D20-B20</f>
        <v>118.11000000000007</v>
      </c>
      <c r="F20" s="50">
        <f t="shared" si="0"/>
        <v>0.30927754065306789</v>
      </c>
      <c r="G20" s="47">
        <f>SUM(G18:G19)</f>
        <v>568.18999999999994</v>
      </c>
      <c r="H20" s="62">
        <f>SUM(H18:H19)</f>
        <v>0</v>
      </c>
      <c r="I20" s="62">
        <f>SUM(I18:I19)</f>
        <v>913.4</v>
      </c>
      <c r="J20" s="49">
        <f>I20-G20</f>
        <v>345.21000000000004</v>
      </c>
      <c r="K20" s="50">
        <f t="shared" si="1"/>
        <v>0.60756085112374392</v>
      </c>
    </row>
    <row r="21" spans="1:17" ht="16" customHeight="1" thickTop="1" x14ac:dyDescent="0.45">
      <c r="A21" s="69" t="s">
        <v>24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7" s="11" customFormat="1" ht="15.5" x14ac:dyDescent="0.45">
      <c r="A22" s="68" t="s">
        <v>31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7" s="90" customFormat="1" ht="15.5" x14ac:dyDescent="0.4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7" s="11" customFormat="1" ht="16" customHeight="1" thickBot="1" x14ac:dyDescent="0.5">
      <c r="A24" s="85" t="s">
        <v>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5"/>
      <c r="M24" s="5"/>
      <c r="N24" s="5"/>
      <c r="O24" s="5"/>
      <c r="P24" s="5"/>
    </row>
    <row r="25" spans="1:17" ht="39" customHeight="1" thickTop="1" x14ac:dyDescent="0.45">
      <c r="A25" s="6"/>
      <c r="B25" s="78" t="s">
        <v>2</v>
      </c>
      <c r="C25" s="79"/>
      <c r="D25" s="79"/>
      <c r="E25" s="79"/>
      <c r="F25" s="79"/>
      <c r="G25" s="78" t="s">
        <v>3</v>
      </c>
      <c r="H25" s="79"/>
      <c r="I25" s="79"/>
      <c r="J25" s="79"/>
      <c r="K25" s="80"/>
    </row>
    <row r="26" spans="1:17" ht="30" customHeight="1" x14ac:dyDescent="0.45">
      <c r="A26" s="7"/>
      <c r="B26" s="82" t="s">
        <v>20</v>
      </c>
      <c r="C26" s="70" t="s">
        <v>22</v>
      </c>
      <c r="D26" s="70" t="s">
        <v>21</v>
      </c>
      <c r="E26" s="72" t="s">
        <v>25</v>
      </c>
      <c r="F26" s="73"/>
      <c r="G26" s="82" t="s">
        <v>20</v>
      </c>
      <c r="H26" s="70" t="s">
        <v>22</v>
      </c>
      <c r="I26" s="70" t="s">
        <v>21</v>
      </c>
      <c r="J26" s="72" t="s">
        <v>25</v>
      </c>
      <c r="K26" s="73"/>
      <c r="Q26" s="2"/>
    </row>
    <row r="27" spans="1:17" s="3" customFormat="1" ht="16.149999999999999" customHeight="1" x14ac:dyDescent="0.45">
      <c r="A27" s="8"/>
      <c r="B27" s="83"/>
      <c r="C27" s="71"/>
      <c r="D27" s="71"/>
      <c r="E27" s="9" t="s">
        <v>4</v>
      </c>
      <c r="F27" s="10" t="s">
        <v>5</v>
      </c>
      <c r="G27" s="83"/>
      <c r="H27" s="71"/>
      <c r="I27" s="71"/>
      <c r="J27" s="9" t="s">
        <v>4</v>
      </c>
      <c r="K27" s="10" t="s">
        <v>5</v>
      </c>
      <c r="Q27" s="2"/>
    </row>
    <row r="28" spans="1:17" ht="15.5" x14ac:dyDescent="0.3">
      <c r="A28" s="20" t="s">
        <v>6</v>
      </c>
      <c r="B28" s="21">
        <v>7.16</v>
      </c>
      <c r="C28" s="22">
        <v>0</v>
      </c>
      <c r="D28" s="22">
        <v>17.16</v>
      </c>
      <c r="E28" s="23">
        <f>D28-B28</f>
        <v>10</v>
      </c>
      <c r="F28" s="24">
        <f t="shared" ref="F28:F40" si="4">IF(B28=0,"N/A",E28/B28)</f>
        <v>1.3966480446927374</v>
      </c>
      <c r="G28" s="21">
        <v>0</v>
      </c>
      <c r="H28" s="25">
        <v>0</v>
      </c>
      <c r="I28" s="25">
        <v>0</v>
      </c>
      <c r="J28" s="23">
        <f>I28-G28</f>
        <v>0</v>
      </c>
      <c r="K28" s="24" t="str">
        <f t="shared" ref="K28:K40" si="5">IF(G28=0,"N/A",J28/G28)</f>
        <v>N/A</v>
      </c>
      <c r="M28" s="11"/>
    </row>
    <row r="29" spans="1:17" ht="15.5" x14ac:dyDescent="0.3">
      <c r="A29" s="20" t="s">
        <v>7</v>
      </c>
      <c r="B29" s="26">
        <v>44.4</v>
      </c>
      <c r="C29" s="27">
        <v>0</v>
      </c>
      <c r="D29" s="27">
        <v>42.22</v>
      </c>
      <c r="E29" s="132">
        <f t="shared" ref="E29:E37" si="6">D29-B29</f>
        <v>-2.1799999999999997</v>
      </c>
      <c r="F29" s="24">
        <f t="shared" si="4"/>
        <v>-4.9099099099099097E-2</v>
      </c>
      <c r="G29" s="28">
        <v>87.45</v>
      </c>
      <c r="H29" s="29">
        <v>0</v>
      </c>
      <c r="I29" s="30">
        <v>93.26</v>
      </c>
      <c r="J29" s="132">
        <f t="shared" ref="J29:J37" si="7">I29-G29</f>
        <v>5.8100000000000023</v>
      </c>
      <c r="K29" s="24">
        <f t="shared" si="5"/>
        <v>6.6437964551172124E-2</v>
      </c>
      <c r="M29" s="11"/>
    </row>
    <row r="30" spans="1:17" ht="15.5" x14ac:dyDescent="0.3">
      <c r="A30" s="20" t="s">
        <v>8</v>
      </c>
      <c r="B30" s="26">
        <v>123.649</v>
      </c>
      <c r="C30" s="27">
        <v>0</v>
      </c>
      <c r="D30" s="27">
        <v>174.37</v>
      </c>
      <c r="E30" s="132">
        <f t="shared" si="6"/>
        <v>50.721000000000004</v>
      </c>
      <c r="F30" s="24">
        <f t="shared" si="4"/>
        <v>0.41020145735105018</v>
      </c>
      <c r="G30" s="26">
        <v>25.83</v>
      </c>
      <c r="H30" s="29">
        <v>0</v>
      </c>
      <c r="I30" s="29">
        <v>27.75</v>
      </c>
      <c r="J30" s="132">
        <f t="shared" si="7"/>
        <v>1.9200000000000017</v>
      </c>
      <c r="K30" s="24">
        <f t="shared" si="5"/>
        <v>7.4332171893147572E-2</v>
      </c>
      <c r="M30" s="11"/>
    </row>
    <row r="31" spans="1:17" ht="15.5" x14ac:dyDescent="0.3">
      <c r="A31" s="20" t="s">
        <v>9</v>
      </c>
      <c r="B31" s="26">
        <v>0</v>
      </c>
      <c r="C31" s="27">
        <v>0</v>
      </c>
      <c r="D31" s="27">
        <v>0</v>
      </c>
      <c r="E31" s="23">
        <f t="shared" si="6"/>
        <v>0</v>
      </c>
      <c r="F31" s="24" t="str">
        <f t="shared" si="4"/>
        <v>N/A</v>
      </c>
      <c r="G31" s="26">
        <v>0</v>
      </c>
      <c r="H31" s="29">
        <v>0</v>
      </c>
      <c r="I31" s="29">
        <v>0</v>
      </c>
      <c r="J31" s="23">
        <f t="shared" si="7"/>
        <v>0</v>
      </c>
      <c r="K31" s="24" t="str">
        <f t="shared" si="5"/>
        <v>N/A</v>
      </c>
      <c r="M31" s="11"/>
    </row>
    <row r="32" spans="1:17" ht="15.5" x14ac:dyDescent="0.3">
      <c r="A32" s="20" t="s">
        <v>10</v>
      </c>
      <c r="B32" s="26">
        <v>193.42</v>
      </c>
      <c r="C32" s="27">
        <v>0</v>
      </c>
      <c r="D32" s="27">
        <v>123.13</v>
      </c>
      <c r="E32" s="132">
        <f t="shared" si="6"/>
        <v>-70.289999999999992</v>
      </c>
      <c r="F32" s="24">
        <f t="shared" si="4"/>
        <v>-0.36340605935270393</v>
      </c>
      <c r="G32" s="26">
        <v>17</v>
      </c>
      <c r="H32" s="29">
        <v>0</v>
      </c>
      <c r="I32" s="29">
        <v>17</v>
      </c>
      <c r="J32" s="23">
        <f t="shared" si="7"/>
        <v>0</v>
      </c>
      <c r="K32" s="24">
        <f t="shared" si="5"/>
        <v>0</v>
      </c>
      <c r="M32" s="11"/>
    </row>
    <row r="33" spans="1:13" ht="15.5" x14ac:dyDescent="0.3">
      <c r="A33" s="20" t="s">
        <v>11</v>
      </c>
      <c r="B33" s="26">
        <v>0.5</v>
      </c>
      <c r="C33" s="27">
        <v>0</v>
      </c>
      <c r="D33" s="27">
        <v>3.5</v>
      </c>
      <c r="E33" s="132">
        <f t="shared" si="6"/>
        <v>3</v>
      </c>
      <c r="F33" s="24">
        <f t="shared" si="4"/>
        <v>6</v>
      </c>
      <c r="G33" s="26">
        <v>0</v>
      </c>
      <c r="H33" s="29">
        <v>0</v>
      </c>
      <c r="I33" s="29">
        <v>0</v>
      </c>
      <c r="J33" s="23">
        <f t="shared" si="7"/>
        <v>0</v>
      </c>
      <c r="K33" s="24" t="str">
        <f t="shared" si="5"/>
        <v>N/A</v>
      </c>
      <c r="M33" s="11"/>
    </row>
    <row r="34" spans="1:13" ht="17" x14ac:dyDescent="0.3">
      <c r="A34" s="20" t="s">
        <v>23</v>
      </c>
      <c r="B34" s="26">
        <v>44.297043000000002</v>
      </c>
      <c r="C34" s="27">
        <v>0</v>
      </c>
      <c r="D34" s="27">
        <v>54.63</v>
      </c>
      <c r="E34" s="132">
        <f t="shared" si="6"/>
        <v>10.332957</v>
      </c>
      <c r="F34" s="24">
        <f t="shared" si="4"/>
        <v>0.2332651639975156</v>
      </c>
      <c r="G34" s="26">
        <v>0.75</v>
      </c>
      <c r="H34" s="29">
        <v>0</v>
      </c>
      <c r="I34" s="29">
        <v>30.55</v>
      </c>
      <c r="J34" s="132">
        <f t="shared" si="7"/>
        <v>29.8</v>
      </c>
      <c r="K34" s="24">
        <f t="shared" si="5"/>
        <v>39.733333333333334</v>
      </c>
      <c r="M34" s="11"/>
    </row>
    <row r="35" spans="1:13" ht="15.5" x14ac:dyDescent="0.3">
      <c r="A35" s="20" t="s">
        <v>12</v>
      </c>
      <c r="B35" s="26">
        <v>0.26</v>
      </c>
      <c r="C35" s="27">
        <v>0</v>
      </c>
      <c r="D35" s="27">
        <v>0.5</v>
      </c>
      <c r="E35" s="132">
        <f t="shared" si="6"/>
        <v>0.24</v>
      </c>
      <c r="F35" s="24">
        <f t="shared" si="4"/>
        <v>0.92307692307692302</v>
      </c>
      <c r="G35" s="26">
        <v>0</v>
      </c>
      <c r="H35" s="29">
        <v>0</v>
      </c>
      <c r="I35" s="29">
        <v>0</v>
      </c>
      <c r="J35" s="23">
        <f t="shared" si="7"/>
        <v>0</v>
      </c>
      <c r="K35" s="24" t="str">
        <f t="shared" si="5"/>
        <v>N/A</v>
      </c>
      <c r="M35" s="11"/>
    </row>
    <row r="36" spans="1:13" ht="15.5" x14ac:dyDescent="0.3">
      <c r="A36" s="20" t="s">
        <v>13</v>
      </c>
      <c r="B36" s="26">
        <v>0</v>
      </c>
      <c r="C36" s="27">
        <v>0</v>
      </c>
      <c r="D36" s="27">
        <v>0</v>
      </c>
      <c r="E36" s="23">
        <f t="shared" si="6"/>
        <v>0</v>
      </c>
      <c r="F36" s="24" t="str">
        <f t="shared" si="4"/>
        <v>N/A</v>
      </c>
      <c r="G36" s="26">
        <v>0</v>
      </c>
      <c r="H36" s="29">
        <v>0</v>
      </c>
      <c r="I36" s="29">
        <v>0</v>
      </c>
      <c r="J36" s="23">
        <f t="shared" si="7"/>
        <v>0</v>
      </c>
      <c r="K36" s="24" t="str">
        <f t="shared" si="5"/>
        <v>N/A</v>
      </c>
      <c r="M36" s="11"/>
    </row>
    <row r="37" spans="1:13" ht="15.5" x14ac:dyDescent="0.3">
      <c r="A37" s="31" t="s">
        <v>14</v>
      </c>
      <c r="B37" s="32">
        <v>16.239999999999998</v>
      </c>
      <c r="C37" s="33">
        <v>0</v>
      </c>
      <c r="D37" s="33">
        <v>1</v>
      </c>
      <c r="E37" s="135">
        <f t="shared" si="6"/>
        <v>-15.239999999999998</v>
      </c>
      <c r="F37" s="24">
        <f t="shared" si="4"/>
        <v>-0.93842364532019706</v>
      </c>
      <c r="G37" s="32">
        <v>0</v>
      </c>
      <c r="H37" s="33">
        <v>0</v>
      </c>
      <c r="I37" s="33">
        <v>0</v>
      </c>
      <c r="J37" s="34">
        <f t="shared" si="7"/>
        <v>0</v>
      </c>
      <c r="K37" s="24" t="str">
        <f t="shared" si="5"/>
        <v>N/A</v>
      </c>
      <c r="M37" s="11"/>
    </row>
    <row r="38" spans="1:13" ht="15.5" x14ac:dyDescent="0.3">
      <c r="A38" s="35" t="s">
        <v>15</v>
      </c>
      <c r="B38" s="36">
        <f>SUM(B28:B37)</f>
        <v>429.92604300000005</v>
      </c>
      <c r="C38" s="37">
        <f>SUM(C28:C37)</f>
        <v>0</v>
      </c>
      <c r="D38" s="37">
        <f>SUM(D28:D37)</f>
        <v>416.51</v>
      </c>
      <c r="E38" s="38">
        <f>D38-B38</f>
        <v>-13.416043000000059</v>
      </c>
      <c r="F38" s="39">
        <f t="shared" si="4"/>
        <v>-3.1205467122632665E-2</v>
      </c>
      <c r="G38" s="36">
        <f>SUM(G28:G37)</f>
        <v>131.03</v>
      </c>
      <c r="H38" s="40">
        <f>SUM(H28:H37)</f>
        <v>0</v>
      </c>
      <c r="I38" s="40">
        <f>SUM(I28:I37)</f>
        <v>168.56</v>
      </c>
      <c r="J38" s="38">
        <f>I38-G38</f>
        <v>37.53</v>
      </c>
      <c r="K38" s="39">
        <f t="shared" si="5"/>
        <v>0.28642295657483019</v>
      </c>
      <c r="M38" s="11"/>
    </row>
    <row r="39" spans="1:13" ht="17" x14ac:dyDescent="0.3">
      <c r="A39" s="41" t="s">
        <v>30</v>
      </c>
      <c r="B39" s="42">
        <v>22.188158999999999</v>
      </c>
      <c r="C39" s="43">
        <v>0</v>
      </c>
      <c r="D39" s="43">
        <v>5</v>
      </c>
      <c r="E39" s="44">
        <f>D39-B39</f>
        <v>-17.188158999999999</v>
      </c>
      <c r="F39" s="45">
        <f t="shared" si="4"/>
        <v>-0.77465458040029367</v>
      </c>
      <c r="G39" s="42">
        <v>0</v>
      </c>
      <c r="H39" s="43">
        <v>0</v>
      </c>
      <c r="I39" s="43">
        <v>0</v>
      </c>
      <c r="J39" s="44">
        <f>I39-G39</f>
        <v>0</v>
      </c>
      <c r="K39" s="45" t="str">
        <f t="shared" si="5"/>
        <v>N/A</v>
      </c>
      <c r="M39" s="11"/>
    </row>
    <row r="40" spans="1:13" ht="16" thickBot="1" x14ac:dyDescent="0.35">
      <c r="A40" s="46" t="s">
        <v>26</v>
      </c>
      <c r="B40" s="47">
        <f>SUM(B38:B39)</f>
        <v>452.11420200000003</v>
      </c>
      <c r="C40" s="48">
        <v>0</v>
      </c>
      <c r="D40" s="48">
        <f t="shared" ref="D40" si="8">SUM(D38:D39)</f>
        <v>421.51</v>
      </c>
      <c r="E40" s="49">
        <f>D40-B40</f>
        <v>-30.604202000000043</v>
      </c>
      <c r="F40" s="50">
        <f t="shared" si="4"/>
        <v>-6.7691308666300298E-2</v>
      </c>
      <c r="G40" s="51">
        <f>SUM(G38:G39)</f>
        <v>131.03</v>
      </c>
      <c r="H40" s="48">
        <f>SUM(H38:H39)</f>
        <v>0</v>
      </c>
      <c r="I40" s="48">
        <f t="shared" ref="I40" si="9">SUM(I38:I39)</f>
        <v>168.56</v>
      </c>
      <c r="J40" s="49">
        <f>I40-G40</f>
        <v>37.53</v>
      </c>
      <c r="K40" s="50">
        <f t="shared" si="5"/>
        <v>0.28642295657483019</v>
      </c>
      <c r="M40" s="11"/>
    </row>
    <row r="41" spans="1:13" s="11" customFormat="1" ht="16" customHeight="1" thickTop="1" x14ac:dyDescent="0.45">
      <c r="A41" s="69" t="s">
        <v>24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3" s="11" customFormat="1" ht="15.5" x14ac:dyDescent="0.45">
      <c r="A42" s="68" t="s">
        <v>31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3" s="90" customFormat="1" ht="15.5" x14ac:dyDescent="0.4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3" ht="16" customHeight="1" thickBot="1" x14ac:dyDescent="0.5">
      <c r="A44" s="85" t="s">
        <v>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  <row r="45" spans="1:13" ht="39" customHeight="1" thickTop="1" x14ac:dyDescent="0.45">
      <c r="A45" s="6"/>
      <c r="B45" s="78" t="s">
        <v>29</v>
      </c>
      <c r="C45" s="79"/>
      <c r="D45" s="79"/>
      <c r="E45" s="79"/>
      <c r="F45" s="80"/>
      <c r="G45" s="81" t="s">
        <v>18</v>
      </c>
      <c r="H45" s="81"/>
      <c r="I45" s="81"/>
      <c r="J45" s="81"/>
      <c r="K45" s="81"/>
    </row>
    <row r="46" spans="1:13" ht="30" customHeight="1" x14ac:dyDescent="0.45">
      <c r="A46" s="7"/>
      <c r="B46" s="82" t="s">
        <v>20</v>
      </c>
      <c r="C46" s="70" t="s">
        <v>22</v>
      </c>
      <c r="D46" s="70" t="s">
        <v>21</v>
      </c>
      <c r="E46" s="72" t="s">
        <v>25</v>
      </c>
      <c r="F46" s="73"/>
      <c r="G46" s="82" t="s">
        <v>20</v>
      </c>
      <c r="H46" s="70" t="s">
        <v>22</v>
      </c>
      <c r="I46" s="70" t="s">
        <v>21</v>
      </c>
      <c r="J46" s="72" t="s">
        <v>25</v>
      </c>
      <c r="K46" s="73"/>
    </row>
    <row r="47" spans="1:13" ht="16.149999999999999" customHeight="1" x14ac:dyDescent="0.45">
      <c r="A47" s="8"/>
      <c r="B47" s="83"/>
      <c r="C47" s="71"/>
      <c r="D47" s="71"/>
      <c r="E47" s="9" t="s">
        <v>4</v>
      </c>
      <c r="F47" s="10" t="s">
        <v>5</v>
      </c>
      <c r="G47" s="83"/>
      <c r="H47" s="71"/>
      <c r="I47" s="71"/>
      <c r="J47" s="9" t="s">
        <v>4</v>
      </c>
      <c r="K47" s="10" t="s">
        <v>5</v>
      </c>
    </row>
    <row r="48" spans="1:13" ht="15.5" x14ac:dyDescent="0.3">
      <c r="A48" s="20" t="s">
        <v>6</v>
      </c>
      <c r="B48" s="21">
        <v>20</v>
      </c>
      <c r="C48" s="22">
        <v>0</v>
      </c>
      <c r="D48" s="22">
        <v>20</v>
      </c>
      <c r="E48" s="23">
        <f>D48-B48</f>
        <v>0</v>
      </c>
      <c r="F48" s="24">
        <f t="shared" ref="F48:F60" si="10">IF(B48=0,"N/A",E48/B48)</f>
        <v>0</v>
      </c>
      <c r="G48" s="21">
        <v>110</v>
      </c>
      <c r="H48" s="25">
        <v>0</v>
      </c>
      <c r="I48" s="25">
        <v>130</v>
      </c>
      <c r="J48" s="23">
        <f>I48-G48</f>
        <v>20</v>
      </c>
      <c r="K48" s="24">
        <f t="shared" ref="K48:K60" si="11">IF(G48=0,"N/A",J48/G48)</f>
        <v>0.18181818181818182</v>
      </c>
    </row>
    <row r="49" spans="1:11" ht="15.5" x14ac:dyDescent="0.3">
      <c r="A49" s="20" t="s">
        <v>7</v>
      </c>
      <c r="B49" s="26">
        <v>344</v>
      </c>
      <c r="C49" s="27">
        <v>0</v>
      </c>
      <c r="D49" s="27">
        <v>369.8</v>
      </c>
      <c r="E49" s="63">
        <f t="shared" ref="E49:E57" si="12">D49-B49</f>
        <v>25.800000000000011</v>
      </c>
      <c r="F49" s="24">
        <f t="shared" si="10"/>
        <v>7.5000000000000039E-2</v>
      </c>
      <c r="G49" s="26">
        <v>6.92</v>
      </c>
      <c r="H49" s="29">
        <v>0</v>
      </c>
      <c r="I49" s="29">
        <v>6</v>
      </c>
      <c r="J49" s="63">
        <f t="shared" ref="J49:J57" si="13">I49-G49</f>
        <v>-0.91999999999999993</v>
      </c>
      <c r="K49" s="24">
        <f t="shared" si="11"/>
        <v>-0.13294797687861271</v>
      </c>
    </row>
    <row r="50" spans="1:11" ht="15.5" x14ac:dyDescent="0.3">
      <c r="A50" s="20" t="s">
        <v>8</v>
      </c>
      <c r="B50" s="26">
        <v>85.86</v>
      </c>
      <c r="C50" s="27">
        <v>0</v>
      </c>
      <c r="D50" s="27">
        <v>95.8</v>
      </c>
      <c r="E50" s="63">
        <f t="shared" si="12"/>
        <v>9.9399999999999977</v>
      </c>
      <c r="F50" s="24">
        <f t="shared" si="10"/>
        <v>0.11576985790822267</v>
      </c>
      <c r="G50" s="26">
        <v>86.772000000000006</v>
      </c>
      <c r="H50" s="29">
        <v>0</v>
      </c>
      <c r="I50" s="29">
        <v>101.5</v>
      </c>
      <c r="J50" s="63">
        <f t="shared" si="13"/>
        <v>14.727999999999994</v>
      </c>
      <c r="K50" s="24">
        <f t="shared" si="11"/>
        <v>0.16973217166828</v>
      </c>
    </row>
    <row r="51" spans="1:11" ht="15.5" x14ac:dyDescent="0.3">
      <c r="A51" s="20" t="s">
        <v>9</v>
      </c>
      <c r="B51" s="26">
        <v>1</v>
      </c>
      <c r="C51" s="27">
        <v>0</v>
      </c>
      <c r="D51" s="27">
        <v>5</v>
      </c>
      <c r="E51" s="63">
        <f t="shared" si="12"/>
        <v>4</v>
      </c>
      <c r="F51" s="24">
        <f t="shared" si="10"/>
        <v>4</v>
      </c>
      <c r="G51" s="26">
        <v>10</v>
      </c>
      <c r="H51" s="29">
        <v>0</v>
      </c>
      <c r="I51" s="29">
        <v>10</v>
      </c>
      <c r="J51" s="63">
        <f t="shared" si="13"/>
        <v>0</v>
      </c>
      <c r="K51" s="24">
        <f t="shared" si="11"/>
        <v>0</v>
      </c>
    </row>
    <row r="52" spans="1:11" ht="15.5" x14ac:dyDescent="0.3">
      <c r="A52" s="20" t="s">
        <v>10</v>
      </c>
      <c r="B52" s="26">
        <v>110.63</v>
      </c>
      <c r="C52" s="27">
        <v>0</v>
      </c>
      <c r="D52" s="27">
        <v>71.67</v>
      </c>
      <c r="E52" s="63">
        <f t="shared" si="12"/>
        <v>-38.959999999999994</v>
      </c>
      <c r="F52" s="24">
        <f t="shared" si="10"/>
        <v>-0.35216487390400431</v>
      </c>
      <c r="G52" s="26">
        <v>91.88</v>
      </c>
      <c r="H52" s="29">
        <v>0</v>
      </c>
      <c r="I52" s="29">
        <v>62.2</v>
      </c>
      <c r="J52" s="63">
        <f t="shared" si="13"/>
        <v>-29.679999999999993</v>
      </c>
      <c r="K52" s="24">
        <f t="shared" si="11"/>
        <v>-0.32303003918154105</v>
      </c>
    </row>
    <row r="53" spans="1:11" ht="15.5" x14ac:dyDescent="0.3">
      <c r="A53" s="20" t="s">
        <v>11</v>
      </c>
      <c r="B53" s="26">
        <v>15.06</v>
      </c>
      <c r="C53" s="27">
        <v>0</v>
      </c>
      <c r="D53" s="27">
        <v>19.59</v>
      </c>
      <c r="E53" s="63">
        <f t="shared" si="12"/>
        <v>4.5299999999999994</v>
      </c>
      <c r="F53" s="24">
        <f t="shared" si="10"/>
        <v>0.30079681274900394</v>
      </c>
      <c r="G53" s="26">
        <v>2.0425550000000001</v>
      </c>
      <c r="H53" s="29">
        <v>0</v>
      </c>
      <c r="I53" s="29">
        <v>1.5</v>
      </c>
      <c r="J53" s="63">
        <f t="shared" si="13"/>
        <v>-0.54255500000000012</v>
      </c>
      <c r="K53" s="24">
        <f t="shared" si="11"/>
        <v>-0.2656256502272889</v>
      </c>
    </row>
    <row r="54" spans="1:11" ht="17" x14ac:dyDescent="0.3">
      <c r="A54" s="20" t="s">
        <v>23</v>
      </c>
      <c r="B54" s="26">
        <v>86.79</v>
      </c>
      <c r="C54" s="27">
        <v>0</v>
      </c>
      <c r="D54" s="27">
        <v>101.55</v>
      </c>
      <c r="E54" s="63">
        <f t="shared" si="12"/>
        <v>14.759999999999991</v>
      </c>
      <c r="F54" s="24">
        <f t="shared" si="10"/>
        <v>0.1700656757690977</v>
      </c>
      <c r="G54" s="26">
        <v>11.837999999999999</v>
      </c>
      <c r="H54" s="29">
        <v>0</v>
      </c>
      <c r="I54" s="29">
        <v>69.06</v>
      </c>
      <c r="J54" s="63">
        <f t="shared" si="13"/>
        <v>57.222000000000001</v>
      </c>
      <c r="K54" s="24">
        <f t="shared" si="11"/>
        <v>4.8337557019766857</v>
      </c>
    </row>
    <row r="55" spans="1:11" ht="15.5" x14ac:dyDescent="0.3">
      <c r="A55" s="20" t="s">
        <v>12</v>
      </c>
      <c r="B55" s="26">
        <v>0.33</v>
      </c>
      <c r="C55" s="27">
        <v>0</v>
      </c>
      <c r="D55" s="27">
        <v>0</v>
      </c>
      <c r="E55" s="63">
        <f t="shared" si="12"/>
        <v>-0.33</v>
      </c>
      <c r="F55" s="24">
        <f t="shared" si="10"/>
        <v>-1</v>
      </c>
      <c r="G55" s="26">
        <v>0</v>
      </c>
      <c r="H55" s="29">
        <v>0</v>
      </c>
      <c r="I55" s="29">
        <v>0</v>
      </c>
      <c r="J55" s="23">
        <f t="shared" si="13"/>
        <v>0</v>
      </c>
      <c r="K55" s="24" t="str">
        <f t="shared" si="11"/>
        <v>N/A</v>
      </c>
    </row>
    <row r="56" spans="1:11" ht="15.5" x14ac:dyDescent="0.3">
      <c r="A56" s="20" t="s">
        <v>13</v>
      </c>
      <c r="B56" s="26">
        <v>0</v>
      </c>
      <c r="C56" s="27">
        <v>0</v>
      </c>
      <c r="D56" s="27">
        <v>0</v>
      </c>
      <c r="E56" s="23">
        <f t="shared" si="12"/>
        <v>0</v>
      </c>
      <c r="F56" s="24" t="str">
        <f t="shared" si="10"/>
        <v>N/A</v>
      </c>
      <c r="G56" s="26">
        <v>1.6</v>
      </c>
      <c r="H56" s="29">
        <v>0</v>
      </c>
      <c r="I56" s="29">
        <v>2</v>
      </c>
      <c r="J56" s="132">
        <f t="shared" si="13"/>
        <v>0.39999999999999991</v>
      </c>
      <c r="K56" s="24">
        <f t="shared" si="11"/>
        <v>0.24999999999999994</v>
      </c>
    </row>
    <row r="57" spans="1:11" ht="15.5" x14ac:dyDescent="0.3">
      <c r="A57" s="31" t="s">
        <v>14</v>
      </c>
      <c r="B57" s="32">
        <v>9.07</v>
      </c>
      <c r="C57" s="33">
        <v>0</v>
      </c>
      <c r="D57" s="33">
        <v>1</v>
      </c>
      <c r="E57" s="64">
        <f t="shared" si="12"/>
        <v>-8.07</v>
      </c>
      <c r="F57" s="24">
        <f t="shared" si="10"/>
        <v>-0.88974641675854471</v>
      </c>
      <c r="G57" s="32">
        <v>1</v>
      </c>
      <c r="H57" s="33">
        <v>0</v>
      </c>
      <c r="I57" s="33">
        <v>1</v>
      </c>
      <c r="J57" s="34">
        <f t="shared" si="13"/>
        <v>0</v>
      </c>
      <c r="K57" s="24">
        <f t="shared" si="11"/>
        <v>0</v>
      </c>
    </row>
    <row r="58" spans="1:11" ht="15.5" x14ac:dyDescent="0.3">
      <c r="A58" s="35" t="s">
        <v>15</v>
      </c>
      <c r="B58" s="36">
        <f>SUM(B48:B57)</f>
        <v>672.74</v>
      </c>
      <c r="C58" s="37">
        <f>SUM(C48:C57)</f>
        <v>0</v>
      </c>
      <c r="D58" s="37">
        <f>SUM(D48:D57)</f>
        <v>684.41</v>
      </c>
      <c r="E58" s="38">
        <f>D58-B58</f>
        <v>11.669999999999959</v>
      </c>
      <c r="F58" s="39">
        <f t="shared" si="10"/>
        <v>1.734696911139513E-2</v>
      </c>
      <c r="G58" s="36">
        <f>SUM(G48:G57)</f>
        <v>322.05255500000004</v>
      </c>
      <c r="H58" s="40">
        <f>SUM(H48:H57)</f>
        <v>0</v>
      </c>
      <c r="I58" s="40">
        <f>SUM(I48:I57)</f>
        <v>383.26</v>
      </c>
      <c r="J58" s="38">
        <f>I58-G58</f>
        <v>61.20744499999995</v>
      </c>
      <c r="K58" s="39">
        <f t="shared" si="11"/>
        <v>0.19005421335657449</v>
      </c>
    </row>
    <row r="59" spans="1:11" ht="17" x14ac:dyDescent="0.3">
      <c r="A59" s="41" t="s">
        <v>30</v>
      </c>
      <c r="B59" s="42">
        <v>29.04</v>
      </c>
      <c r="C59" s="43">
        <v>0</v>
      </c>
      <c r="D59" s="43">
        <v>50</v>
      </c>
      <c r="E59" s="44">
        <f>D59-B59</f>
        <v>20.96</v>
      </c>
      <c r="F59" s="45">
        <f t="shared" si="10"/>
        <v>0.72176308539944911</v>
      </c>
      <c r="G59" s="42">
        <v>14.413648</v>
      </c>
      <c r="H59" s="43">
        <v>0</v>
      </c>
      <c r="I59" s="43">
        <v>9</v>
      </c>
      <c r="J59" s="44">
        <f>I59-G59</f>
        <v>-5.4136480000000002</v>
      </c>
      <c r="K59" s="45">
        <f t="shared" si="11"/>
        <v>-0.37559180021601751</v>
      </c>
    </row>
    <row r="60" spans="1:11" ht="16" thickBot="1" x14ac:dyDescent="0.35">
      <c r="A60" s="46" t="s">
        <v>26</v>
      </c>
      <c r="B60" s="51">
        <f>SUM(B58:B59)</f>
        <v>701.78</v>
      </c>
      <c r="C60" s="48">
        <v>0</v>
      </c>
      <c r="D60" s="48">
        <f t="shared" ref="D60" si="14">SUM(D58:D59)</f>
        <v>734.41</v>
      </c>
      <c r="E60" s="49">
        <f>D60-B60</f>
        <v>32.629999999999995</v>
      </c>
      <c r="F60" s="50">
        <f t="shared" si="10"/>
        <v>4.6496052894069363E-2</v>
      </c>
      <c r="G60" s="47">
        <f>SUM(G58:G59)</f>
        <v>336.46620300000006</v>
      </c>
      <c r="H60" s="48">
        <v>0</v>
      </c>
      <c r="I60" s="48">
        <f t="shared" ref="I60" si="15">SUM(I58:I59)</f>
        <v>392.26</v>
      </c>
      <c r="J60" s="49">
        <f>I60-G60</f>
        <v>55.793796999999927</v>
      </c>
      <c r="K60" s="50">
        <f t="shared" si="11"/>
        <v>0.16582288652628779</v>
      </c>
    </row>
    <row r="61" spans="1:11" s="11" customFormat="1" ht="16" customHeight="1" thickTop="1" x14ac:dyDescent="0.45">
      <c r="A61" s="69" t="s">
        <v>24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s="11" customFormat="1" ht="15.5" x14ac:dyDescent="0.45">
      <c r="A62" s="68" t="s">
        <v>31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s="90" customFormat="1" ht="15.5" x14ac:dyDescent="0.4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11" customFormat="1" ht="16" thickBot="1" x14ac:dyDescent="0.5">
      <c r="A64" s="85" t="s">
        <v>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  <row r="65" spans="1:12" ht="39" customHeight="1" thickTop="1" x14ac:dyDescent="0.45">
      <c r="A65" s="12"/>
      <c r="B65" s="78" t="s">
        <v>28</v>
      </c>
      <c r="C65" s="79"/>
      <c r="D65" s="79"/>
      <c r="E65" s="79"/>
      <c r="F65" s="80"/>
      <c r="G65" s="78" t="s">
        <v>17</v>
      </c>
      <c r="H65" s="79"/>
      <c r="I65" s="79"/>
      <c r="J65" s="79"/>
      <c r="K65" s="80"/>
    </row>
    <row r="66" spans="1:12" ht="30" customHeight="1" x14ac:dyDescent="0.45">
      <c r="A66" s="13"/>
      <c r="B66" s="82" t="s">
        <v>20</v>
      </c>
      <c r="C66" s="70" t="s">
        <v>22</v>
      </c>
      <c r="D66" s="88" t="s">
        <v>21</v>
      </c>
      <c r="E66" s="72" t="s">
        <v>25</v>
      </c>
      <c r="F66" s="73"/>
      <c r="G66" s="74" t="s">
        <v>20</v>
      </c>
      <c r="H66" s="76" t="s">
        <v>22</v>
      </c>
      <c r="I66" s="86" t="s">
        <v>21</v>
      </c>
      <c r="J66" s="72" t="s">
        <v>25</v>
      </c>
      <c r="K66" s="73"/>
      <c r="L66" s="17"/>
    </row>
    <row r="67" spans="1:12" ht="16.149999999999999" customHeight="1" x14ac:dyDescent="0.45">
      <c r="A67" s="14"/>
      <c r="B67" s="83"/>
      <c r="C67" s="71"/>
      <c r="D67" s="89"/>
      <c r="E67" s="18" t="s">
        <v>4</v>
      </c>
      <c r="F67" s="19" t="s">
        <v>5</v>
      </c>
      <c r="G67" s="75"/>
      <c r="H67" s="77"/>
      <c r="I67" s="87"/>
      <c r="J67" s="18" t="s">
        <v>4</v>
      </c>
      <c r="K67" s="19" t="s">
        <v>5</v>
      </c>
      <c r="L67" s="17"/>
    </row>
    <row r="68" spans="1:12" ht="15.5" x14ac:dyDescent="0.3">
      <c r="A68" s="20" t="s">
        <v>6</v>
      </c>
      <c r="B68" s="21">
        <v>3.28</v>
      </c>
      <c r="C68" s="22">
        <v>0</v>
      </c>
      <c r="D68" s="22">
        <v>3.28</v>
      </c>
      <c r="E68" s="23">
        <f>D68-B68</f>
        <v>0</v>
      </c>
      <c r="F68" s="24">
        <f t="shared" ref="F68:F80" si="16">IF(B68=0,"N/A",E68/B68)</f>
        <v>0</v>
      </c>
      <c r="G68" s="52">
        <v>0</v>
      </c>
      <c r="H68" s="53">
        <v>0</v>
      </c>
      <c r="I68" s="53">
        <v>0</v>
      </c>
      <c r="J68" s="23">
        <f>I68-G68</f>
        <v>0</v>
      </c>
      <c r="K68" s="24" t="str">
        <f t="shared" ref="K68:K80" si="17">IF(G68=0,"N/A",J68/G68)</f>
        <v>N/A</v>
      </c>
      <c r="L68" s="17"/>
    </row>
    <row r="69" spans="1:12" ht="15.5" x14ac:dyDescent="0.3">
      <c r="A69" s="20" t="s">
        <v>7</v>
      </c>
      <c r="B69" s="26">
        <v>20.7</v>
      </c>
      <c r="C69" s="27">
        <v>0</v>
      </c>
      <c r="D69" s="27">
        <v>24.28</v>
      </c>
      <c r="E69" s="63">
        <f t="shared" ref="E69:E77" si="18">D69-B69</f>
        <v>3.5800000000000018</v>
      </c>
      <c r="F69" s="24">
        <f t="shared" si="16"/>
        <v>0.17294685990338174</v>
      </c>
      <c r="G69" s="65">
        <v>17.95</v>
      </c>
      <c r="H69" s="53">
        <v>0</v>
      </c>
      <c r="I69" s="66">
        <v>23.46</v>
      </c>
      <c r="J69" s="63">
        <f t="shared" ref="J69:J77" si="19">I69-G69</f>
        <v>5.5100000000000016</v>
      </c>
      <c r="K69" s="24">
        <f t="shared" si="17"/>
        <v>0.30696378830083576</v>
      </c>
      <c r="L69" s="17"/>
    </row>
    <row r="70" spans="1:12" ht="15.5" x14ac:dyDescent="0.3">
      <c r="A70" s="20" t="s">
        <v>8</v>
      </c>
      <c r="B70" s="26">
        <v>21.31</v>
      </c>
      <c r="C70" s="27">
        <v>0</v>
      </c>
      <c r="D70" s="27">
        <v>32.89</v>
      </c>
      <c r="E70" s="63">
        <f t="shared" si="18"/>
        <v>11.580000000000002</v>
      </c>
      <c r="F70" s="24">
        <f t="shared" si="16"/>
        <v>0.54340685124354771</v>
      </c>
      <c r="G70" s="54">
        <v>43.07</v>
      </c>
      <c r="H70" s="55">
        <v>0</v>
      </c>
      <c r="I70" s="55">
        <v>46</v>
      </c>
      <c r="J70" s="63">
        <f t="shared" si="19"/>
        <v>2.9299999999999997</v>
      </c>
      <c r="K70" s="24">
        <f t="shared" si="17"/>
        <v>6.8028790341304851E-2</v>
      </c>
      <c r="L70" s="17"/>
    </row>
    <row r="71" spans="1:12" ht="15.5" x14ac:dyDescent="0.3">
      <c r="A71" s="20" t="s">
        <v>9</v>
      </c>
      <c r="B71" s="26">
        <v>0</v>
      </c>
      <c r="C71" s="27">
        <v>0</v>
      </c>
      <c r="D71" s="27">
        <v>0</v>
      </c>
      <c r="E71" s="23">
        <f t="shared" si="18"/>
        <v>0</v>
      </c>
      <c r="F71" s="24" t="str">
        <f t="shared" si="16"/>
        <v>N/A</v>
      </c>
      <c r="G71" s="54">
        <v>0</v>
      </c>
      <c r="H71" s="55">
        <v>0</v>
      </c>
      <c r="I71" s="55">
        <v>0</v>
      </c>
      <c r="J71" s="23">
        <f t="shared" si="19"/>
        <v>0</v>
      </c>
      <c r="K71" s="24" t="str">
        <f t="shared" si="17"/>
        <v>N/A</v>
      </c>
      <c r="L71" s="17"/>
    </row>
    <row r="72" spans="1:12" ht="15.5" x14ac:dyDescent="0.3">
      <c r="A72" s="20" t="s">
        <v>10</v>
      </c>
      <c r="B72" s="26">
        <v>154.03</v>
      </c>
      <c r="C72" s="27">
        <v>0</v>
      </c>
      <c r="D72" s="27">
        <v>156.13</v>
      </c>
      <c r="E72" s="63">
        <f t="shared" si="18"/>
        <v>2.0999999999999943</v>
      </c>
      <c r="F72" s="24">
        <f t="shared" si="16"/>
        <v>1.3633707719275429E-2</v>
      </c>
      <c r="G72" s="54">
        <v>57.31</v>
      </c>
      <c r="H72" s="55">
        <v>0</v>
      </c>
      <c r="I72" s="55">
        <v>26</v>
      </c>
      <c r="J72" s="63">
        <f t="shared" si="19"/>
        <v>-31.310000000000002</v>
      </c>
      <c r="K72" s="24">
        <f t="shared" si="17"/>
        <v>-0.54632699354388414</v>
      </c>
      <c r="L72" s="17"/>
    </row>
    <row r="73" spans="1:12" ht="15.5" x14ac:dyDescent="0.3">
      <c r="A73" s="20" t="s">
        <v>11</v>
      </c>
      <c r="B73" s="26">
        <v>0</v>
      </c>
      <c r="C73" s="27">
        <v>0</v>
      </c>
      <c r="D73" s="27">
        <v>0</v>
      </c>
      <c r="E73" s="23">
        <f t="shared" si="18"/>
        <v>0</v>
      </c>
      <c r="F73" s="24" t="str">
        <f t="shared" si="16"/>
        <v>N/A</v>
      </c>
      <c r="G73" s="54">
        <v>0</v>
      </c>
      <c r="H73" s="55">
        <v>0</v>
      </c>
      <c r="I73" s="55">
        <v>0</v>
      </c>
      <c r="J73" s="23">
        <f t="shared" si="19"/>
        <v>0</v>
      </c>
      <c r="K73" s="24" t="str">
        <f t="shared" si="17"/>
        <v>N/A</v>
      </c>
      <c r="L73" s="17"/>
    </row>
    <row r="74" spans="1:12" ht="17" x14ac:dyDescent="0.3">
      <c r="A74" s="20" t="s">
        <v>23</v>
      </c>
      <c r="B74" s="26">
        <v>20.53</v>
      </c>
      <c r="C74" s="27">
        <v>0</v>
      </c>
      <c r="D74" s="27">
        <v>38.42</v>
      </c>
      <c r="E74" s="63">
        <f t="shared" si="18"/>
        <v>17.89</v>
      </c>
      <c r="F74" s="24">
        <f t="shared" si="16"/>
        <v>0.87140769605455426</v>
      </c>
      <c r="G74" s="54">
        <v>12.78</v>
      </c>
      <c r="H74" s="55">
        <v>0</v>
      </c>
      <c r="I74" s="55">
        <v>50.23</v>
      </c>
      <c r="J74" s="63">
        <f t="shared" si="19"/>
        <v>37.449999999999996</v>
      </c>
      <c r="K74" s="24">
        <f t="shared" si="17"/>
        <v>2.9303599374021907</v>
      </c>
      <c r="L74" s="17"/>
    </row>
    <row r="75" spans="1:12" ht="15.5" x14ac:dyDescent="0.3">
      <c r="A75" s="20" t="s">
        <v>12</v>
      </c>
      <c r="B75" s="26">
        <v>0.09</v>
      </c>
      <c r="C75" s="27">
        <v>0</v>
      </c>
      <c r="D75" s="27">
        <v>1</v>
      </c>
      <c r="E75" s="63">
        <f t="shared" si="18"/>
        <v>0.91</v>
      </c>
      <c r="F75" s="24">
        <f t="shared" si="16"/>
        <v>10.111111111111112</v>
      </c>
      <c r="G75" s="54">
        <v>0</v>
      </c>
      <c r="H75" s="55">
        <v>0</v>
      </c>
      <c r="I75" s="55">
        <v>0</v>
      </c>
      <c r="J75" s="23">
        <f t="shared" si="19"/>
        <v>0</v>
      </c>
      <c r="K75" s="24" t="str">
        <f t="shared" si="17"/>
        <v>N/A</v>
      </c>
      <c r="L75" s="17"/>
    </row>
    <row r="76" spans="1:12" ht="15.5" x14ac:dyDescent="0.3">
      <c r="A76" s="20" t="s">
        <v>13</v>
      </c>
      <c r="B76" s="26">
        <v>0</v>
      </c>
      <c r="C76" s="27">
        <v>0</v>
      </c>
      <c r="D76" s="27">
        <v>0</v>
      </c>
      <c r="E76" s="23">
        <f t="shared" si="18"/>
        <v>0</v>
      </c>
      <c r="F76" s="24" t="str">
        <f t="shared" si="16"/>
        <v>N/A</v>
      </c>
      <c r="G76" s="54">
        <v>0</v>
      </c>
      <c r="H76" s="55">
        <v>0</v>
      </c>
      <c r="I76" s="55">
        <v>0</v>
      </c>
      <c r="J76" s="23">
        <f t="shared" si="19"/>
        <v>0</v>
      </c>
      <c r="K76" s="24" t="str">
        <f t="shared" si="17"/>
        <v>N/A</v>
      </c>
      <c r="L76" s="17"/>
    </row>
    <row r="77" spans="1:12" ht="15.5" x14ac:dyDescent="0.3">
      <c r="A77" s="31" t="s">
        <v>14</v>
      </c>
      <c r="B77" s="56">
        <v>24.6</v>
      </c>
      <c r="C77" s="33">
        <v>0</v>
      </c>
      <c r="D77" s="33">
        <v>0</v>
      </c>
      <c r="E77" s="64">
        <f t="shared" si="18"/>
        <v>-24.6</v>
      </c>
      <c r="F77" s="24">
        <f t="shared" si="16"/>
        <v>-1</v>
      </c>
      <c r="G77" s="56">
        <v>0</v>
      </c>
      <c r="H77" s="57">
        <v>0</v>
      </c>
      <c r="I77" s="57">
        <v>0</v>
      </c>
      <c r="J77" s="34">
        <f t="shared" si="19"/>
        <v>0</v>
      </c>
      <c r="K77" s="24" t="str">
        <f t="shared" si="17"/>
        <v>N/A</v>
      </c>
      <c r="L77" s="17"/>
    </row>
    <row r="78" spans="1:12" ht="15.5" x14ac:dyDescent="0.3">
      <c r="A78" s="35" t="s">
        <v>15</v>
      </c>
      <c r="B78" s="58">
        <f>SUM(B68:B77)</f>
        <v>244.54</v>
      </c>
      <c r="C78" s="37">
        <f>SUM(C68:C77)</f>
        <v>0</v>
      </c>
      <c r="D78" s="37">
        <f>SUM(D68:D77)</f>
        <v>256</v>
      </c>
      <c r="E78" s="38">
        <f>D78-B78</f>
        <v>11.460000000000008</v>
      </c>
      <c r="F78" s="39">
        <f t="shared" si="16"/>
        <v>4.6863498814099978E-2</v>
      </c>
      <c r="G78" s="59">
        <f>SUM(G68:G77)</f>
        <v>131.10999999999999</v>
      </c>
      <c r="H78" s="59">
        <f>SUM(H68:H77)</f>
        <v>0</v>
      </c>
      <c r="I78" s="59">
        <f>SUM(I68:I77)</f>
        <v>145.69</v>
      </c>
      <c r="J78" s="38">
        <f>I78-G78</f>
        <v>14.580000000000013</v>
      </c>
      <c r="K78" s="39">
        <f t="shared" si="17"/>
        <v>0.11120433224010384</v>
      </c>
      <c r="L78" s="17"/>
    </row>
    <row r="79" spans="1:12" ht="17" x14ac:dyDescent="0.3">
      <c r="A79" s="41" t="s">
        <v>30</v>
      </c>
      <c r="B79" s="60">
        <v>10.52</v>
      </c>
      <c r="C79" s="43">
        <v>0</v>
      </c>
      <c r="D79" s="43">
        <v>5</v>
      </c>
      <c r="E79" s="44">
        <f>D79-B79</f>
        <v>-5.52</v>
      </c>
      <c r="F79" s="45">
        <f t="shared" si="16"/>
        <v>-0.52471482889733834</v>
      </c>
      <c r="G79" s="60">
        <v>0</v>
      </c>
      <c r="H79" s="61">
        <v>0</v>
      </c>
      <c r="I79" s="61">
        <v>0</v>
      </c>
      <c r="J79" s="44">
        <f>I79-G79</f>
        <v>0</v>
      </c>
      <c r="K79" s="45" t="str">
        <f t="shared" si="17"/>
        <v>N/A</v>
      </c>
      <c r="L79" s="17"/>
    </row>
    <row r="80" spans="1:12" ht="16" thickBot="1" x14ac:dyDescent="0.35">
      <c r="A80" s="46" t="s">
        <v>16</v>
      </c>
      <c r="B80" s="47">
        <f>SUM(B78:B79)</f>
        <v>255.06</v>
      </c>
      <c r="C80" s="48">
        <f>SUM(C78:C79)</f>
        <v>0</v>
      </c>
      <c r="D80" s="48">
        <f>SUM(D78:D79)</f>
        <v>261</v>
      </c>
      <c r="E80" s="49">
        <f>D80-B80</f>
        <v>5.9399999999999977</v>
      </c>
      <c r="F80" s="50">
        <f t="shared" si="16"/>
        <v>2.3288637967537041E-2</v>
      </c>
      <c r="G80" s="47">
        <f>SUM(G78:G79)</f>
        <v>131.10999999999999</v>
      </c>
      <c r="H80" s="62">
        <f>SUM(H78:H79)</f>
        <v>0</v>
      </c>
      <c r="I80" s="62">
        <f>SUM(I78:I79)</f>
        <v>145.69</v>
      </c>
      <c r="J80" s="49">
        <f>I80-G80</f>
        <v>14.580000000000013</v>
      </c>
      <c r="K80" s="50">
        <f t="shared" si="17"/>
        <v>0.11120433224010384</v>
      </c>
      <c r="L80" s="17"/>
    </row>
    <row r="81" spans="1:12" ht="16" thickTop="1" x14ac:dyDescent="0.45">
      <c r="A81" s="69" t="s">
        <v>24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17"/>
    </row>
    <row r="82" spans="1:12" ht="15.5" x14ac:dyDescent="0.45">
      <c r="A82" s="68" t="s">
        <v>31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2" s="90" customFormat="1" ht="15.5" x14ac:dyDescent="0.4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2" s="90" customFormat="1" ht="16" thickBot="1" x14ac:dyDescent="0.5">
      <c r="A84" s="85" t="s">
        <v>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</row>
    <row r="85" spans="1:12" ht="30" customHeight="1" thickTop="1" x14ac:dyDescent="0.45">
      <c r="A85" s="91"/>
      <c r="B85" s="81" t="s">
        <v>34</v>
      </c>
      <c r="C85" s="81"/>
      <c r="D85" s="81"/>
      <c r="E85" s="81"/>
      <c r="F85" s="81"/>
      <c r="G85" s="81" t="s">
        <v>35</v>
      </c>
      <c r="H85" s="81"/>
      <c r="I85" s="81"/>
      <c r="J85" s="81"/>
      <c r="K85" s="81"/>
    </row>
    <row r="86" spans="1:12" ht="15.5" x14ac:dyDescent="0.45">
      <c r="A86" s="92"/>
      <c r="B86" s="82" t="s">
        <v>20</v>
      </c>
      <c r="C86" s="70" t="s">
        <v>22</v>
      </c>
      <c r="D86" s="70" t="s">
        <v>21</v>
      </c>
      <c r="E86" s="72" t="s">
        <v>25</v>
      </c>
      <c r="F86" s="73"/>
      <c r="G86" s="74" t="s">
        <v>20</v>
      </c>
      <c r="H86" s="76" t="s">
        <v>22</v>
      </c>
      <c r="I86" s="76" t="s">
        <v>21</v>
      </c>
      <c r="J86" s="72" t="s">
        <v>25</v>
      </c>
      <c r="K86" s="73"/>
    </row>
    <row r="87" spans="1:12" ht="15.5" x14ac:dyDescent="0.45">
      <c r="A87" s="93"/>
      <c r="B87" s="83"/>
      <c r="C87" s="71"/>
      <c r="D87" s="71"/>
      <c r="E87" s="95" t="s">
        <v>4</v>
      </c>
      <c r="F87" s="96" t="s">
        <v>5</v>
      </c>
      <c r="G87" s="75"/>
      <c r="H87" s="77"/>
      <c r="I87" s="77"/>
      <c r="J87" s="95" t="s">
        <v>4</v>
      </c>
      <c r="K87" s="96" t="s">
        <v>5</v>
      </c>
    </row>
    <row r="88" spans="1:12" ht="15.5" x14ac:dyDescent="0.3">
      <c r="A88" s="98" t="s">
        <v>6</v>
      </c>
      <c r="B88" s="99">
        <v>39.950000000000003</v>
      </c>
      <c r="C88" s="100">
        <v>0</v>
      </c>
      <c r="D88" s="100">
        <v>39.950000000000003</v>
      </c>
      <c r="E88" s="101">
        <f t="shared" ref="E88:E100" si="20">D88-B88</f>
        <v>0</v>
      </c>
      <c r="F88" s="102">
        <f t="shared" ref="F88:F100" si="21">IF(B88=0,"N/A",E88/B88)</f>
        <v>0</v>
      </c>
      <c r="G88" s="103">
        <v>79</v>
      </c>
      <c r="H88" s="104">
        <v>0</v>
      </c>
      <c r="I88" s="104">
        <v>79</v>
      </c>
      <c r="J88" s="101">
        <f t="shared" ref="J88:J100" si="22">I88-G88</f>
        <v>0</v>
      </c>
      <c r="K88" s="102">
        <f t="shared" ref="K88:K100" si="23">IF(G88=0,"N/A",J88/G88)</f>
        <v>0</v>
      </c>
    </row>
    <row r="89" spans="1:12" ht="15.5" x14ac:dyDescent="0.3">
      <c r="A89" s="98" t="s">
        <v>7</v>
      </c>
      <c r="B89" s="105">
        <v>14.67</v>
      </c>
      <c r="C89" s="106">
        <v>0</v>
      </c>
      <c r="D89" s="106">
        <v>14.05</v>
      </c>
      <c r="E89" s="132">
        <f t="shared" si="20"/>
        <v>-0.61999999999999922</v>
      </c>
      <c r="F89" s="102">
        <f t="shared" si="21"/>
        <v>-4.2263122017723191E-2</v>
      </c>
      <c r="G89" s="133">
        <v>1007.13</v>
      </c>
      <c r="H89" s="104">
        <v>0</v>
      </c>
      <c r="I89" s="134">
        <v>1150.78</v>
      </c>
      <c r="J89" s="132">
        <f t="shared" si="22"/>
        <v>143.64999999999998</v>
      </c>
      <c r="K89" s="102">
        <f t="shared" si="23"/>
        <v>0.14263302652090593</v>
      </c>
    </row>
    <row r="90" spans="1:12" ht="15.5" x14ac:dyDescent="0.3">
      <c r="A90" s="98" t="s">
        <v>8</v>
      </c>
      <c r="B90" s="105">
        <v>206.45</v>
      </c>
      <c r="C90" s="106">
        <v>0</v>
      </c>
      <c r="D90" s="106">
        <v>231.75</v>
      </c>
      <c r="E90" s="132">
        <f t="shared" si="20"/>
        <v>25.300000000000011</v>
      </c>
      <c r="F90" s="102">
        <f t="shared" si="21"/>
        <v>0.12254783240494073</v>
      </c>
      <c r="G90" s="107">
        <v>164.59</v>
      </c>
      <c r="H90" s="108">
        <v>0</v>
      </c>
      <c r="I90" s="108">
        <v>179.26</v>
      </c>
      <c r="J90" s="132">
        <f t="shared" si="22"/>
        <v>14.669999999999987</v>
      </c>
      <c r="K90" s="102">
        <f t="shared" si="23"/>
        <v>8.9130566863114324E-2</v>
      </c>
    </row>
    <row r="91" spans="1:12" ht="15.5" x14ac:dyDescent="0.3">
      <c r="A91" s="98" t="s">
        <v>9</v>
      </c>
      <c r="B91" s="105">
        <v>0</v>
      </c>
      <c r="C91" s="106">
        <v>0</v>
      </c>
      <c r="D91" s="106">
        <v>0</v>
      </c>
      <c r="E91" s="101">
        <f t="shared" si="20"/>
        <v>0</v>
      </c>
      <c r="F91" s="102" t="str">
        <f t="shared" si="21"/>
        <v>N/A</v>
      </c>
      <c r="G91" s="107">
        <v>23</v>
      </c>
      <c r="H91" s="108">
        <v>0</v>
      </c>
      <c r="I91" s="108">
        <v>30</v>
      </c>
      <c r="J91" s="132">
        <f t="shared" si="22"/>
        <v>7</v>
      </c>
      <c r="K91" s="102">
        <f t="shared" si="23"/>
        <v>0.30434782608695654</v>
      </c>
    </row>
    <row r="92" spans="1:12" ht="15.5" x14ac:dyDescent="0.3">
      <c r="A92" s="98" t="s">
        <v>10</v>
      </c>
      <c r="B92" s="105">
        <v>340.13</v>
      </c>
      <c r="C92" s="106">
        <v>0</v>
      </c>
      <c r="D92" s="106">
        <v>133.5</v>
      </c>
      <c r="E92" s="132">
        <f t="shared" si="20"/>
        <v>-206.63</v>
      </c>
      <c r="F92" s="102">
        <f t="shared" si="21"/>
        <v>-0.60750301355364122</v>
      </c>
      <c r="G92" s="107">
        <v>298.45</v>
      </c>
      <c r="H92" s="108">
        <v>0</v>
      </c>
      <c r="I92" s="108">
        <v>226.81</v>
      </c>
      <c r="J92" s="132">
        <f t="shared" si="22"/>
        <v>-71.639999999999986</v>
      </c>
      <c r="K92" s="102">
        <f t="shared" si="23"/>
        <v>-0.24004020773998991</v>
      </c>
    </row>
    <row r="93" spans="1:12" ht="15.5" x14ac:dyDescent="0.3">
      <c r="A93" s="98" t="s">
        <v>11</v>
      </c>
      <c r="B93" s="105">
        <v>0.4</v>
      </c>
      <c r="C93" s="106">
        <v>0</v>
      </c>
      <c r="D93" s="106">
        <v>0.4</v>
      </c>
      <c r="E93" s="101">
        <f t="shared" si="20"/>
        <v>0</v>
      </c>
      <c r="F93" s="102">
        <f t="shared" si="21"/>
        <v>0</v>
      </c>
      <c r="G93" s="107">
        <v>34.9</v>
      </c>
      <c r="H93" s="108">
        <v>0</v>
      </c>
      <c r="I93" s="108">
        <v>30.94</v>
      </c>
      <c r="J93" s="132">
        <f t="shared" si="22"/>
        <v>-3.9599999999999973</v>
      </c>
      <c r="K93" s="102">
        <f t="shared" si="23"/>
        <v>-0.11346704871060165</v>
      </c>
    </row>
    <row r="94" spans="1:12" ht="17" x14ac:dyDescent="0.3">
      <c r="A94" s="98" t="s">
        <v>23</v>
      </c>
      <c r="B94" s="105">
        <v>4</v>
      </c>
      <c r="C94" s="106">
        <v>0</v>
      </c>
      <c r="D94" s="106">
        <v>10.050000000000001</v>
      </c>
      <c r="E94" s="132">
        <f t="shared" si="20"/>
        <v>6.0500000000000007</v>
      </c>
      <c r="F94" s="102">
        <f t="shared" si="21"/>
        <v>1.5125000000000002</v>
      </c>
      <c r="G94" s="107">
        <v>80.45</v>
      </c>
      <c r="H94" s="108">
        <v>0</v>
      </c>
      <c r="I94" s="108">
        <v>380.04</v>
      </c>
      <c r="J94" s="132">
        <f t="shared" si="22"/>
        <v>299.59000000000003</v>
      </c>
      <c r="K94" s="102">
        <f t="shared" si="23"/>
        <v>3.7239279055313861</v>
      </c>
    </row>
    <row r="95" spans="1:12" ht="15.5" x14ac:dyDescent="0.3">
      <c r="A95" s="98" t="s">
        <v>12</v>
      </c>
      <c r="B95" s="105">
        <v>0.1</v>
      </c>
      <c r="C95" s="106">
        <v>0</v>
      </c>
      <c r="D95" s="106">
        <v>0.1</v>
      </c>
      <c r="E95" s="101">
        <f t="shared" si="20"/>
        <v>0</v>
      </c>
      <c r="F95" s="102">
        <f t="shared" si="21"/>
        <v>0</v>
      </c>
      <c r="G95" s="107">
        <v>0.33</v>
      </c>
      <c r="H95" s="108">
        <v>0</v>
      </c>
      <c r="I95" s="108">
        <v>0</v>
      </c>
      <c r="J95" s="132">
        <f t="shared" si="22"/>
        <v>-0.33</v>
      </c>
      <c r="K95" s="102">
        <f t="shared" si="23"/>
        <v>-1</v>
      </c>
    </row>
    <row r="96" spans="1:12" ht="15.5" x14ac:dyDescent="0.3">
      <c r="A96" s="98" t="s">
        <v>13</v>
      </c>
      <c r="B96" s="105">
        <v>0</v>
      </c>
      <c r="C96" s="106">
        <v>0</v>
      </c>
      <c r="D96" s="106">
        <v>0</v>
      </c>
      <c r="E96" s="101">
        <f t="shared" si="20"/>
        <v>0</v>
      </c>
      <c r="F96" s="102" t="str">
        <f t="shared" si="21"/>
        <v>N/A</v>
      </c>
      <c r="G96" s="107">
        <v>0</v>
      </c>
      <c r="H96" s="108">
        <v>0</v>
      </c>
      <c r="I96" s="108">
        <v>0</v>
      </c>
      <c r="J96" s="101">
        <f t="shared" si="22"/>
        <v>0</v>
      </c>
      <c r="K96" s="102" t="str">
        <f t="shared" si="23"/>
        <v>N/A</v>
      </c>
    </row>
    <row r="97" spans="1:11" ht="15.5" x14ac:dyDescent="0.3">
      <c r="A97" s="109" t="s">
        <v>14</v>
      </c>
      <c r="B97" s="110">
        <v>0</v>
      </c>
      <c r="C97" s="111">
        <v>0</v>
      </c>
      <c r="D97" s="111">
        <v>0</v>
      </c>
      <c r="E97" s="112">
        <f t="shared" si="20"/>
        <v>0</v>
      </c>
      <c r="F97" s="102" t="str">
        <f t="shared" si="21"/>
        <v>N/A</v>
      </c>
      <c r="G97" s="110">
        <v>9.07</v>
      </c>
      <c r="H97" s="113">
        <v>0</v>
      </c>
      <c r="I97" s="113">
        <v>1</v>
      </c>
      <c r="J97" s="135">
        <f t="shared" si="22"/>
        <v>-8.07</v>
      </c>
      <c r="K97" s="102">
        <f t="shared" si="23"/>
        <v>-0.88974641675854471</v>
      </c>
    </row>
    <row r="98" spans="1:11" ht="15.5" x14ac:dyDescent="0.3">
      <c r="A98" s="114" t="s">
        <v>15</v>
      </c>
      <c r="B98" s="115">
        <f>SUM(B88:B97)</f>
        <v>605.70000000000005</v>
      </c>
      <c r="C98" s="116">
        <f t="shared" ref="C98:D98" si="24">SUM(C88:C97)</f>
        <v>0</v>
      </c>
      <c r="D98" s="116">
        <f t="shared" si="24"/>
        <v>429.8</v>
      </c>
      <c r="E98" s="117">
        <f t="shared" si="20"/>
        <v>-175.90000000000003</v>
      </c>
      <c r="F98" s="118">
        <f t="shared" si="21"/>
        <v>-0.29040779263661881</v>
      </c>
      <c r="G98" s="119">
        <f t="shared" ref="G98:I98" si="25">SUM(G88:G97)</f>
        <v>1696.92</v>
      </c>
      <c r="H98" s="119">
        <f t="shared" si="25"/>
        <v>0</v>
      </c>
      <c r="I98" s="119">
        <f t="shared" si="25"/>
        <v>2077.83</v>
      </c>
      <c r="J98" s="117">
        <f t="shared" si="22"/>
        <v>380.90999999999985</v>
      </c>
      <c r="K98" s="118">
        <f t="shared" si="23"/>
        <v>0.22447139523371745</v>
      </c>
    </row>
    <row r="99" spans="1:11" ht="17" x14ac:dyDescent="0.3">
      <c r="A99" s="120" t="s">
        <v>30</v>
      </c>
      <c r="B99" s="121">
        <v>6.04</v>
      </c>
      <c r="C99" s="122">
        <v>0</v>
      </c>
      <c r="D99" s="122">
        <v>5</v>
      </c>
      <c r="E99" s="123">
        <f t="shared" si="20"/>
        <v>-1.04</v>
      </c>
      <c r="F99" s="124">
        <f t="shared" si="21"/>
        <v>-0.17218543046357615</v>
      </c>
      <c r="G99" s="121">
        <v>17.600000000000001</v>
      </c>
      <c r="H99" s="125">
        <v>0</v>
      </c>
      <c r="I99" s="125">
        <v>29.59</v>
      </c>
      <c r="J99" s="123">
        <f t="shared" si="22"/>
        <v>11.989999999999998</v>
      </c>
      <c r="K99" s="124">
        <f t="shared" si="23"/>
        <v>0.68124999999999991</v>
      </c>
    </row>
    <row r="100" spans="1:11" ht="16" thickBot="1" x14ac:dyDescent="0.35">
      <c r="A100" s="126" t="s">
        <v>26</v>
      </c>
      <c r="B100" s="127">
        <f>SUM(B98:B99)</f>
        <v>611.74</v>
      </c>
      <c r="C100" s="128">
        <f t="shared" ref="C100:D100" si="26">SUM(C98:C99)</f>
        <v>0</v>
      </c>
      <c r="D100" s="128">
        <f t="shared" si="26"/>
        <v>434.8</v>
      </c>
      <c r="E100" s="129">
        <f t="shared" si="20"/>
        <v>-176.94</v>
      </c>
      <c r="F100" s="130">
        <f t="shared" si="21"/>
        <v>-0.28924052702128356</v>
      </c>
      <c r="G100" s="127">
        <f t="shared" ref="G100:I100" si="27">SUM(G98:G99)</f>
        <v>1714.52</v>
      </c>
      <c r="H100" s="131">
        <f t="shared" si="27"/>
        <v>0</v>
      </c>
      <c r="I100" s="131">
        <f t="shared" si="27"/>
        <v>2107.42</v>
      </c>
      <c r="J100" s="129">
        <f t="shared" si="22"/>
        <v>392.90000000000009</v>
      </c>
      <c r="K100" s="130">
        <f t="shared" si="23"/>
        <v>0.22916034808576166</v>
      </c>
    </row>
    <row r="101" spans="1:11" ht="16" thickTop="1" x14ac:dyDescent="0.45">
      <c r="A101" s="136" t="s">
        <v>36</v>
      </c>
      <c r="B101" s="94"/>
      <c r="C101" s="94"/>
      <c r="D101" s="94"/>
      <c r="E101" s="97"/>
      <c r="F101" s="97"/>
      <c r="G101" s="97"/>
      <c r="H101" s="97"/>
      <c r="I101" s="97"/>
      <c r="J101" s="97"/>
      <c r="K101" s="97"/>
    </row>
    <row r="102" spans="1:11" ht="15.5" x14ac:dyDescent="0.45">
      <c r="A102" s="136" t="s">
        <v>31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</sheetData>
  <mergeCells count="66">
    <mergeCell ref="A41:K41"/>
    <mergeCell ref="A22:K22"/>
    <mergeCell ref="A42:K42"/>
    <mergeCell ref="A61:K61"/>
    <mergeCell ref="A62:K62"/>
    <mergeCell ref="A24:K24"/>
    <mergeCell ref="A44:K44"/>
    <mergeCell ref="I46:I47"/>
    <mergeCell ref="G46:G47"/>
    <mergeCell ref="H46:H47"/>
    <mergeCell ref="H26:H27"/>
    <mergeCell ref="B25:F25"/>
    <mergeCell ref="G25:K25"/>
    <mergeCell ref="B45:F45"/>
    <mergeCell ref="B46:B47"/>
    <mergeCell ref="C46:C47"/>
    <mergeCell ref="D46:D47"/>
    <mergeCell ref="E46:F46"/>
    <mergeCell ref="J46:K46"/>
    <mergeCell ref="B66:B67"/>
    <mergeCell ref="C66:C67"/>
    <mergeCell ref="A1:K1"/>
    <mergeCell ref="A2:K2"/>
    <mergeCell ref="A3:K3"/>
    <mergeCell ref="A4:K4"/>
    <mergeCell ref="G45:K45"/>
    <mergeCell ref="I26:I27"/>
    <mergeCell ref="J26:K26"/>
    <mergeCell ref="G26:G27"/>
    <mergeCell ref="B26:B27"/>
    <mergeCell ref="C26:C27"/>
    <mergeCell ref="D26:D27"/>
    <mergeCell ref="E26:F26"/>
    <mergeCell ref="G5:K5"/>
    <mergeCell ref="G65:K65"/>
    <mergeCell ref="B65:F65"/>
    <mergeCell ref="G85:K85"/>
    <mergeCell ref="G86:G87"/>
    <mergeCell ref="H86:H87"/>
    <mergeCell ref="I86:I87"/>
    <mergeCell ref="J86:K86"/>
    <mergeCell ref="B85:F85"/>
    <mergeCell ref="B86:B87"/>
    <mergeCell ref="C86:C87"/>
    <mergeCell ref="B5:F5"/>
    <mergeCell ref="A21:K21"/>
    <mergeCell ref="D6:D7"/>
    <mergeCell ref="E6:F6"/>
    <mergeCell ref="B6:B7"/>
    <mergeCell ref="C6:C7"/>
    <mergeCell ref="J6:K6"/>
    <mergeCell ref="G6:G7"/>
    <mergeCell ref="H6:H7"/>
    <mergeCell ref="I6:I7"/>
    <mergeCell ref="A82:K82"/>
    <mergeCell ref="A81:K81"/>
    <mergeCell ref="D66:D67"/>
    <mergeCell ref="E66:F66"/>
    <mergeCell ref="G66:G67"/>
    <mergeCell ref="H66:H67"/>
    <mergeCell ref="I66:I67"/>
    <mergeCell ref="J66:K66"/>
    <mergeCell ref="D86:D87"/>
    <mergeCell ref="E86:F86"/>
    <mergeCell ref="A64:K64"/>
    <mergeCell ref="A84:K84"/>
  </mergeCells>
  <printOptions horizontalCentered="1"/>
  <pageMargins left="0.7" right="0.7" top="0.75" bottom="0.75" header="0.3" footer="0.3"/>
  <pageSetup scale="55" fitToHeight="2" orientation="landscape" horizontalDpi="1200" verticalDpi="1200" r:id="rId1"/>
  <rowBreaks count="2" manualBreakCount="2">
    <brk id="43" max="10" man="1"/>
    <brk id="8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 Admin Priorities</vt:lpstr>
      <vt:lpstr>'FY23 Admin Priorities'!Print_Area</vt:lpstr>
      <vt:lpstr>'FY23 Admin Priorities'!Print_Titles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Chantel</cp:lastModifiedBy>
  <cp:lastPrinted>2022-03-28T18:04:57Z</cp:lastPrinted>
  <dcterms:created xsi:type="dcterms:W3CDTF">2021-04-26T13:38:56Z</dcterms:created>
  <dcterms:modified xsi:type="dcterms:W3CDTF">2022-03-28T18:07:24Z</dcterms:modified>
</cp:coreProperties>
</file>