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C888115E-0C01-4EB3-980D-D1F817EDAF19}" xr6:coauthVersionLast="47" xr6:coauthVersionMax="47" xr10:uidLastSave="{00000000-0000-0000-0000-000000000000}"/>
  <bookViews>
    <workbookView xWindow="-110" yWindow="-110" windowWidth="19420" windowHeight="10420" xr2:uid="{119F0E31-FB93-4BE2-BBE5-A05820ED8684}"/>
  </bookViews>
  <sheets>
    <sheet name="RI Summary" sheetId="4" r:id="rId1"/>
  </sheets>
  <definedNames>
    <definedName name="_xlnm.Print_Area" localSheetId="0">'RI Summary'!$A$1:$H$36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4" l="1"/>
  <c r="H29" i="4" s="1"/>
  <c r="H28" i="4"/>
  <c r="G28" i="4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D19" i="4"/>
  <c r="G18" i="4"/>
  <c r="H18" i="4" s="1"/>
  <c r="H17" i="4"/>
  <c r="G17" i="4"/>
  <c r="G16" i="4"/>
  <c r="H16" i="4" s="1"/>
  <c r="H15" i="4"/>
  <c r="G15" i="4"/>
  <c r="G14" i="4"/>
  <c r="H14" i="4" s="1"/>
  <c r="H13" i="4"/>
  <c r="G13" i="4"/>
  <c r="G12" i="4"/>
  <c r="H12" i="4" s="1"/>
  <c r="D12" i="4"/>
  <c r="D27" i="4" s="1"/>
  <c r="D29" i="4" s="1"/>
  <c r="G11" i="4"/>
  <c r="H11" i="4" s="1"/>
  <c r="G10" i="4"/>
  <c r="H10" i="4" s="1"/>
  <c r="G9" i="4"/>
  <c r="H9" i="4" s="1"/>
  <c r="D9" i="4"/>
  <c r="H8" i="4"/>
  <c r="G8" i="4"/>
</calcChain>
</file>

<file path=xl/sharedStrings.xml><?xml version="1.0" encoding="utf-8"?>
<sst xmlns="http://schemas.openxmlformats.org/spreadsheetml/2006/main" count="41" uniqueCount="40">
  <si>
    <t>(Dollars in Millions)</t>
  </si>
  <si>
    <t>FY 2021 Actual</t>
  </si>
  <si>
    <t>FY 2023 Request</t>
  </si>
  <si>
    <t>Amount</t>
  </si>
  <si>
    <t>Percent</t>
  </si>
  <si>
    <t>Major Research Facilities Construction Investments</t>
  </si>
  <si>
    <t>FY 2021
ARP
Actual</t>
  </si>
  <si>
    <t>NATIONAL SCIENCE FOUNDATION</t>
  </si>
  <si>
    <t>FY 2023 BUDGET REQUEST TO CONGRESS</t>
  </si>
  <si>
    <t>BIO</t>
  </si>
  <si>
    <t>CISE</t>
  </si>
  <si>
    <t>GEO</t>
  </si>
  <si>
    <t>MPS</t>
  </si>
  <si>
    <t>SBE</t>
  </si>
  <si>
    <t>OPP</t>
  </si>
  <si>
    <t>RESEARCH INFRASTRUCTURE SUMMARY</t>
  </si>
  <si>
    <t xml:space="preserve">MREFC Mid-scale Research Infrastructure </t>
  </si>
  <si>
    <t>NSF-wide Mid-scale Research Infrastructure (R&amp;RA)</t>
  </si>
  <si>
    <t>Directorate Midscale Research Infrastructure Programs</t>
  </si>
  <si>
    <t>Major Research Instrumentation (MRI)</t>
  </si>
  <si>
    <t>Other Research Infrastructure</t>
  </si>
  <si>
    <t>Subtotal, Research Infrastructure Support</t>
  </si>
  <si>
    <t>Research Infrastructure Stewardship Offset</t>
  </si>
  <si>
    <t>RESEARCH INFRASTRUCTURE TOTAL</t>
  </si>
  <si>
    <r>
      <t>Construction, Acquisition, and Commissioning (MREFC)</t>
    </r>
    <r>
      <rPr>
        <vertAlign val="superscript"/>
        <sz val="10"/>
        <color theme="1"/>
        <rFont val="Open Sans"/>
      </rPr>
      <t>2</t>
    </r>
  </si>
  <si>
    <r>
      <t>Design Stage Activities</t>
    </r>
    <r>
      <rPr>
        <vertAlign val="superscript"/>
        <sz val="10"/>
        <color theme="1"/>
        <rFont val="Open Sans"/>
      </rPr>
      <t>3</t>
    </r>
  </si>
  <si>
    <r>
      <t>Operations and Maintenance of Major Facilities</t>
    </r>
    <r>
      <rPr>
        <vertAlign val="superscript"/>
        <sz val="10"/>
        <color theme="1"/>
        <rFont val="Open Sans"/>
      </rPr>
      <t>1</t>
    </r>
  </si>
  <si>
    <r>
      <t>Mid-scale Research Infrastructure</t>
    </r>
    <r>
      <rPr>
        <vertAlign val="superscript"/>
        <sz val="10"/>
        <color theme="1"/>
        <rFont val="Open Sans"/>
      </rPr>
      <t>4</t>
    </r>
  </si>
  <si>
    <r>
      <t>Polar Logistical and Infrastructure Support</t>
    </r>
    <r>
      <rPr>
        <vertAlign val="superscript"/>
        <sz val="10"/>
        <color theme="1"/>
        <rFont val="Open Sans"/>
      </rPr>
      <t>5</t>
    </r>
  </si>
  <si>
    <r>
      <t>Research Resources</t>
    </r>
    <r>
      <rPr>
        <vertAlign val="superscript"/>
        <sz val="10"/>
        <color rgb="FF000000"/>
        <rFont val="Open Sans"/>
      </rPr>
      <t>7</t>
    </r>
  </si>
  <si>
    <t>FY 2022
(TBD)</t>
  </si>
  <si>
    <r>
      <rPr>
        <vertAlign val="superscript"/>
        <sz val="9"/>
        <rFont val="Open Sans"/>
      </rPr>
      <t>1</t>
    </r>
    <r>
      <rPr>
        <sz val="9"/>
        <rFont val="Open Sans"/>
      </rPr>
      <t xml:space="preserve"> For facility level detail on operations and maintenance, see the Major Facilities Overview within the NSF-wide Investments chapter.</t>
    </r>
  </si>
  <si>
    <r>
      <rPr>
        <vertAlign val="superscript"/>
        <sz val="9"/>
        <rFont val="Open Sans"/>
      </rPr>
      <t>4</t>
    </r>
    <r>
      <rPr>
        <sz val="9"/>
        <rFont val="Open Sans"/>
      </rPr>
      <t xml:space="preserve"> NSF-wide Mid-scale Research Infrastructure is provided through both the R&amp;RA account (if the total project cost is less than $20.0 million) and the MREFC account (if the total project cost is greater than $20.0 million).</t>
    </r>
  </si>
  <si>
    <r>
      <rPr>
        <vertAlign val="superscript"/>
        <sz val="9"/>
        <rFont val="Open Sans"/>
      </rPr>
      <t>5</t>
    </r>
    <r>
      <rPr>
        <sz val="9"/>
        <rFont val="Open Sans"/>
      </rPr>
      <t xml:space="preserve"> Polar Logistical and Infrastructure Support includes funding for Arctic Logistics; U.S. Antarctic Logistical Support Activities (USALS); and Polar Environment, Health, and Safety (PEHS).</t>
    </r>
  </si>
  <si>
    <r>
      <rPr>
        <vertAlign val="superscript"/>
        <sz val="9"/>
        <rFont val="Open Sans"/>
      </rPr>
      <t>7</t>
    </r>
    <r>
      <rPr>
        <sz val="9"/>
        <rFont val="Open Sans"/>
      </rPr>
      <t xml:space="preserve"> Funding for Research Resources includes support for the operation and maintenance of minor facilities, infrastructure and instrumentation, field stations, museum collections, etc.</t>
    </r>
  </si>
  <si>
    <r>
      <t>CISE Netwrking &amp; Computatnl Resrces Infrastrctre &amp; Srvces (NCRIS)</t>
    </r>
    <r>
      <rPr>
        <vertAlign val="superscript"/>
        <sz val="10"/>
        <color theme="1"/>
        <rFont val="Open Sans"/>
      </rPr>
      <t>6</t>
    </r>
  </si>
  <si>
    <r>
      <rPr>
        <vertAlign val="superscript"/>
        <sz val="9"/>
        <rFont val="Open Sans"/>
      </rPr>
      <t>2</t>
    </r>
    <r>
      <rPr>
        <sz val="9"/>
        <rFont val="Open Sans"/>
      </rPr>
      <t xml:space="preserve"> Construction, Acquisition, and Commissioning are for implementation support provided through the MREFC account. MREFC funding is included for the Antarctic Infrastructure Recapitalization (AIR) program, ($3.86 million in FY 2021 and $60.0 million in FY 2023); Vera C. Rubin Observatory ($34.09 million in 
FY 2021 and $15.0 million in FY 2023); the High Luminosity-Large Hadron Collider Upgrade (HL-LHC) ($28.74 million in FY 2021 and $33.0 million in FY 2023), Regional Class Research Vessels (RCRV) ($10.98 million in FY 2021 and $1.98 million in FY 2023) and Mid-scale Research Infrastructure ($74.04 million in 
FY 2021 and $76.25 million in FY 2023, shown on the MREFC Mid-scale RI line below). For more information, refer to the MREFC chapter.</t>
    </r>
  </si>
  <si>
    <r>
      <rPr>
        <vertAlign val="superscript"/>
        <sz val="9"/>
        <rFont val="Open Sans"/>
      </rPr>
      <t>6</t>
    </r>
    <r>
      <rPr>
        <sz val="9"/>
        <rFont val="Open Sans"/>
      </rPr>
      <t xml:space="preserve"> Funding for Networking and Computational Resources Infrastructure and Services (NCRIS) excludes support for the potential Leadership Class Computing Facility in FY 2021 ($7.0 million),  which is captured under Design Stage Activities above.</t>
    </r>
  </si>
  <si>
    <r>
      <rPr>
        <vertAlign val="superscript"/>
        <sz val="9"/>
        <rFont val="Open Sans"/>
      </rPr>
      <t>3</t>
    </r>
    <r>
      <rPr>
        <sz val="9"/>
        <rFont val="Open Sans"/>
      </rPr>
      <t xml:space="preserve"> Design Stage Activities include support for potential next generation multi-user facilities. This line reflects FY 2021 funding of $7.0 million for the Leadership Class Computing Facility and $1.62 million and $12.43 million in FY 2021 and FY 2023 for the Antarctic Research Vessel (ARV).</t>
    </r>
  </si>
  <si>
    <t>Change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</si>
</sst>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;\-0.0%;&quot;-&quot;??"/>
    <numFmt numFmtId="165" formatCode="&quot;$&quot;#,##0.00;\-&quot;$&quot;#,##0.00;&quot;-&quot;??"/>
    <numFmt numFmtId="166" formatCode="#,##0.00;\-#,##0.00;&quot;-&quot;??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Open Sans"/>
    </font>
    <font>
      <b/>
      <sz val="10"/>
      <color theme="1"/>
      <name val="Open Sans"/>
    </font>
    <font>
      <b/>
      <sz val="10"/>
      <name val="Open Sans"/>
    </font>
    <font>
      <sz val="10"/>
      <name val="Open Sans"/>
    </font>
    <font>
      <b/>
      <sz val="10"/>
      <color indexed="8"/>
      <name val="Open Sans"/>
    </font>
    <font>
      <sz val="10"/>
      <color indexed="8"/>
      <name val="Open Sans"/>
    </font>
    <font>
      <vertAlign val="superscript"/>
      <sz val="10"/>
      <color theme="1"/>
      <name val="Open Sans"/>
    </font>
    <font>
      <vertAlign val="superscript"/>
      <sz val="10"/>
      <color rgb="FF000000"/>
      <name val="Open Sans"/>
    </font>
    <font>
      <sz val="10"/>
      <color rgb="FFFF0000"/>
      <name val="Open Sans"/>
    </font>
    <font>
      <sz val="9"/>
      <name val="Open Sans"/>
    </font>
    <font>
      <vertAlign val="superscript"/>
      <sz val="9"/>
      <name val="Open Sans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165" fontId="3" fillId="0" borderId="0" xfId="3" applyNumberFormat="1" applyFont="1" applyFill="1" applyAlignment="1" applyProtection="1">
      <alignment vertical="top" readingOrder="1"/>
      <protection locked="0"/>
    </xf>
    <xf numFmtId="165" fontId="3" fillId="0" borderId="3" xfId="3" applyNumberFormat="1" applyFont="1" applyFill="1" applyBorder="1" applyAlignment="1" applyProtection="1">
      <alignment horizontal="right" vertical="top" readingOrder="1"/>
      <protection locked="0"/>
    </xf>
    <xf numFmtId="165" fontId="3" fillId="0" borderId="11" xfId="3" applyNumberFormat="1" applyFont="1" applyFill="1" applyBorder="1" applyAlignment="1" applyProtection="1">
      <alignment horizontal="right" vertical="top" readingOrder="1"/>
      <protection locked="0"/>
    </xf>
    <xf numFmtId="166" fontId="2" fillId="0" borderId="0" xfId="3" applyNumberFormat="1" applyFont="1" applyFill="1" applyAlignment="1" applyProtection="1">
      <alignment vertical="top" readingOrder="1"/>
      <protection locked="0"/>
    </xf>
    <xf numFmtId="166" fontId="2" fillId="0" borderId="11" xfId="3" applyNumberFormat="1" applyFont="1" applyFill="1" applyBorder="1" applyAlignment="1" applyProtection="1">
      <alignment horizontal="right" vertical="top" readingOrder="1"/>
      <protection locked="0"/>
    </xf>
    <xf numFmtId="165" fontId="3" fillId="0" borderId="12" xfId="3" applyNumberFormat="1" applyFont="1" applyFill="1" applyBorder="1" applyAlignment="1" applyProtection="1">
      <alignment vertical="top" readingOrder="1"/>
      <protection locked="0"/>
    </xf>
    <xf numFmtId="165" fontId="3" fillId="0" borderId="5" xfId="3" applyNumberFormat="1" applyFont="1" applyFill="1" applyBorder="1" applyAlignment="1" applyProtection="1">
      <alignment horizontal="right" vertical="top" readingOrder="1"/>
      <protection locked="0"/>
    </xf>
    <xf numFmtId="0" fontId="7" fillId="0" borderId="6" xfId="4" applyFont="1" applyFill="1" applyBorder="1" applyAlignment="1" applyProtection="1">
      <alignment vertical="top" wrapText="1" readingOrder="1"/>
      <protection locked="0"/>
    </xf>
    <xf numFmtId="166" fontId="2" fillId="0" borderId="12" xfId="3" applyNumberFormat="1" applyFont="1" applyFill="1" applyBorder="1" applyAlignment="1" applyProtection="1">
      <alignment vertical="top" readingOrder="1"/>
      <protection locked="0"/>
    </xf>
    <xf numFmtId="166" fontId="2" fillId="0" borderId="5" xfId="3" applyNumberFormat="1" applyFont="1" applyFill="1" applyBorder="1" applyAlignment="1" applyProtection="1">
      <alignment horizontal="right" vertical="top" readingOrder="1"/>
      <protection locked="0"/>
    </xf>
    <xf numFmtId="165" fontId="3" fillId="0" borderId="10" xfId="3" applyNumberFormat="1" applyFont="1" applyFill="1" applyBorder="1" applyAlignment="1" applyProtection="1">
      <alignment vertical="top" readingOrder="1"/>
      <protection locked="0"/>
    </xf>
    <xf numFmtId="165" fontId="3" fillId="0" borderId="9" xfId="3" applyNumberFormat="1" applyFont="1" applyFill="1" applyBorder="1" applyAlignment="1" applyProtection="1">
      <alignment horizontal="right" vertical="top" readingOrder="1"/>
      <protection locked="0"/>
    </xf>
    <xf numFmtId="0" fontId="5" fillId="0" borderId="0" xfId="3" applyFont="1" applyAlignment="1">
      <alignment vertical="top" wrapText="1"/>
    </xf>
    <xf numFmtId="0" fontId="5" fillId="0" borderId="0" xfId="3" applyFont="1" applyFill="1" applyAlignment="1">
      <alignment vertical="top" wrapText="1"/>
    </xf>
    <xf numFmtId="0" fontId="0" fillId="0" borderId="0" xfId="0" applyFill="1"/>
    <xf numFmtId="0" fontId="10" fillId="0" borderId="0" xfId="3" applyFont="1" applyAlignment="1">
      <alignment vertical="top"/>
    </xf>
    <xf numFmtId="0" fontId="3" fillId="0" borderId="9" xfId="1" applyFont="1" applyFill="1" applyBorder="1" applyAlignment="1" applyProtection="1">
      <alignment horizontal="right" wrapText="1" readingOrder="1"/>
      <protection locked="0"/>
    </xf>
    <xf numFmtId="0" fontId="3" fillId="0" borderId="18" xfId="1" applyFont="1" applyFill="1" applyBorder="1" applyAlignment="1" applyProtection="1">
      <alignment horizontal="right" wrapText="1" readingOrder="1"/>
      <protection locked="0"/>
    </xf>
    <xf numFmtId="164" fontId="3" fillId="0" borderId="17" xfId="3" applyNumberFormat="1" applyFont="1" applyFill="1" applyBorder="1" applyAlignment="1" applyProtection="1">
      <alignment horizontal="right" vertical="top" readingOrder="1"/>
      <protection locked="0"/>
    </xf>
    <xf numFmtId="164" fontId="2" fillId="0" borderId="17" xfId="3" applyNumberFormat="1" applyFont="1" applyFill="1" applyBorder="1" applyAlignment="1" applyProtection="1">
      <alignment horizontal="right" vertical="top" readingOrder="1"/>
      <protection locked="0"/>
    </xf>
    <xf numFmtId="164" fontId="3" fillId="0" borderId="16" xfId="3" applyNumberFormat="1" applyFont="1" applyFill="1" applyBorder="1" applyAlignment="1" applyProtection="1">
      <alignment horizontal="right" vertical="top" readingOrder="1"/>
      <protection locked="0"/>
    </xf>
    <xf numFmtId="164" fontId="2" fillId="0" borderId="16" xfId="3" applyNumberFormat="1" applyFont="1" applyFill="1" applyBorder="1" applyAlignment="1" applyProtection="1">
      <alignment horizontal="right" vertical="top" readingOrder="1"/>
      <protection locked="0"/>
    </xf>
    <xf numFmtId="164" fontId="3" fillId="0" borderId="18" xfId="3" applyNumberFormat="1" applyFont="1" applyFill="1" applyBorder="1" applyAlignment="1" applyProtection="1">
      <alignment horizontal="right" vertical="top" readingOrder="1"/>
      <protection locked="0"/>
    </xf>
    <xf numFmtId="0" fontId="2" fillId="0" borderId="14" xfId="0" applyFont="1" applyFill="1" applyBorder="1"/>
    <xf numFmtId="0" fontId="2" fillId="0" borderId="0" xfId="3" applyFont="1" applyFill="1" applyBorder="1" applyAlignment="1" applyProtection="1">
      <alignment vertical="top" wrapText="1" readingOrder="1"/>
      <protection locked="0"/>
    </xf>
    <xf numFmtId="0" fontId="5" fillId="0" borderId="0" xfId="3" applyFont="1" applyFill="1" applyBorder="1" applyAlignment="1" applyProtection="1">
      <alignment vertical="top" wrapText="1" readingOrder="1"/>
      <protection locked="0"/>
    </xf>
    <xf numFmtId="0" fontId="2" fillId="0" borderId="0" xfId="3" applyFont="1" applyFill="1" applyBorder="1" applyAlignment="1">
      <alignment vertical="top" readingOrder="1"/>
    </xf>
    <xf numFmtId="0" fontId="2" fillId="0" borderId="19" xfId="0" applyFont="1" applyFill="1" applyBorder="1"/>
    <xf numFmtId="0" fontId="2" fillId="0" borderId="7" xfId="3" applyFont="1" applyFill="1" applyBorder="1" applyAlignment="1" applyProtection="1">
      <alignment horizontal="center" vertical="top" wrapText="1" readingOrder="1"/>
      <protection locked="0"/>
    </xf>
    <xf numFmtId="0" fontId="3" fillId="0" borderId="0" xfId="3" applyFont="1" applyAlignment="1" applyProtection="1">
      <alignment horizontal="center" vertical="top" wrapText="1" readingOrder="1"/>
      <protection locked="0"/>
    </xf>
    <xf numFmtId="0" fontId="4" fillId="0" borderId="0" xfId="3" applyFont="1" applyFill="1" applyAlignment="1" applyProtection="1">
      <alignment horizontal="center" vertical="top" wrapText="1" readingOrder="1"/>
      <protection locked="0"/>
    </xf>
    <xf numFmtId="0" fontId="3" fillId="0" borderId="14" xfId="3" applyFont="1" applyFill="1" applyBorder="1" applyAlignment="1">
      <alignment vertical="top" readingOrder="1"/>
    </xf>
    <xf numFmtId="0" fontId="3" fillId="0" borderId="0" xfId="3" applyFont="1" applyFill="1" applyBorder="1" applyAlignment="1">
      <alignment vertical="top" readingOrder="1"/>
    </xf>
    <xf numFmtId="0" fontId="3" fillId="0" borderId="3" xfId="1" applyFont="1" applyFill="1" applyBorder="1" applyAlignment="1" applyProtection="1">
      <alignment horizontal="center" vertical="center" wrapText="1" readingOrder="1"/>
      <protection locked="0"/>
    </xf>
    <xf numFmtId="0" fontId="3" fillId="0" borderId="22" xfId="1" applyFont="1" applyFill="1" applyBorder="1" applyAlignment="1" applyProtection="1">
      <alignment horizontal="center" vertical="center" wrapText="1" readingOrder="1"/>
      <protection locked="0"/>
    </xf>
    <xf numFmtId="0" fontId="3" fillId="0" borderId="1" xfId="1" applyFont="1" applyFill="1" applyBorder="1" applyAlignment="1" applyProtection="1">
      <alignment horizontal="right" wrapText="1" readingOrder="1"/>
      <protection locked="0"/>
    </xf>
    <xf numFmtId="0" fontId="3" fillId="0" borderId="0" xfId="1" applyFont="1" applyFill="1" applyAlignment="1" applyProtection="1">
      <alignment horizontal="right" wrapText="1" readingOrder="1"/>
      <protection locked="0"/>
    </xf>
    <xf numFmtId="0" fontId="3" fillId="0" borderId="7" xfId="1" applyFont="1" applyFill="1" applyBorder="1" applyAlignment="1" applyProtection="1">
      <alignment horizontal="right" wrapText="1" readingOrder="1"/>
      <protection locked="0"/>
    </xf>
    <xf numFmtId="0" fontId="3" fillId="0" borderId="2" xfId="1" applyFont="1" applyFill="1" applyBorder="1" applyAlignment="1" applyProtection="1">
      <alignment horizontal="right" wrapText="1" readingOrder="1"/>
      <protection locked="0"/>
    </xf>
    <xf numFmtId="0" fontId="3" fillId="0" borderId="4" xfId="1" applyFont="1" applyFill="1" applyBorder="1" applyAlignment="1" applyProtection="1">
      <alignment horizontal="right" wrapText="1" readingOrder="1"/>
      <protection locked="0"/>
    </xf>
    <xf numFmtId="0" fontId="3" fillId="0" borderId="8" xfId="1" applyFont="1" applyFill="1" applyBorder="1" applyAlignment="1" applyProtection="1">
      <alignment horizontal="right" wrapText="1" readingOrder="1"/>
      <protection locked="0"/>
    </xf>
    <xf numFmtId="0" fontId="3" fillId="0" borderId="20" xfId="1" applyFont="1" applyFill="1" applyBorder="1" applyAlignment="1" applyProtection="1">
      <alignment horizontal="center" vertical="center" wrapText="1" readingOrder="1"/>
      <protection locked="0"/>
    </xf>
    <xf numFmtId="0" fontId="3" fillId="0" borderId="21" xfId="1" applyFont="1" applyFill="1" applyBorder="1" applyAlignment="1" applyProtection="1">
      <alignment horizontal="center" vertical="center" wrapText="1" readingOrder="1"/>
      <protection locked="0"/>
    </xf>
    <xf numFmtId="0" fontId="2" fillId="0" borderId="13" xfId="3" applyFont="1" applyFill="1" applyBorder="1" applyAlignment="1" applyProtection="1">
      <alignment horizontal="center" vertical="top" wrapText="1" readingOrder="1"/>
      <protection locked="0"/>
    </xf>
    <xf numFmtId="0" fontId="2" fillId="0" borderId="1" xfId="3" applyFont="1" applyFill="1" applyBorder="1" applyAlignment="1" applyProtection="1">
      <alignment horizontal="center" vertical="top" wrapText="1" readingOrder="1"/>
      <protection locked="0"/>
    </xf>
    <xf numFmtId="0" fontId="2" fillId="0" borderId="14" xfId="3" applyFont="1" applyFill="1" applyBorder="1" applyAlignment="1" applyProtection="1">
      <alignment horizontal="center" vertical="top" wrapText="1" readingOrder="1"/>
      <protection locked="0"/>
    </xf>
    <xf numFmtId="0" fontId="2" fillId="0" borderId="0" xfId="3" applyFont="1" applyFill="1" applyBorder="1" applyAlignment="1" applyProtection="1">
      <alignment horizontal="center" vertical="top" wrapText="1" readingOrder="1"/>
      <protection locked="0"/>
    </xf>
    <xf numFmtId="0" fontId="2" fillId="0" borderId="15" xfId="3" applyFont="1" applyFill="1" applyBorder="1" applyAlignment="1" applyProtection="1">
      <alignment horizontal="center" vertical="top" wrapText="1" readingOrder="1"/>
      <protection locked="0"/>
    </xf>
    <xf numFmtId="0" fontId="3" fillId="0" borderId="14" xfId="3" applyFont="1" applyFill="1" applyBorder="1" applyAlignment="1" applyProtection="1">
      <alignment vertical="top" wrapText="1" readingOrder="1"/>
      <protection locked="0"/>
    </xf>
    <xf numFmtId="0" fontId="3" fillId="0" borderId="0" xfId="3" applyFont="1" applyFill="1" applyBorder="1" applyAlignment="1" applyProtection="1">
      <alignment vertical="top" wrapText="1" readingOrder="1"/>
      <protection locked="0"/>
    </xf>
    <xf numFmtId="0" fontId="3" fillId="0" borderId="14" xfId="3" applyFont="1" applyFill="1" applyBorder="1" applyAlignment="1">
      <alignment horizontal="left" vertical="top" readingOrder="1"/>
    </xf>
    <xf numFmtId="0" fontId="3" fillId="0" borderId="0" xfId="3" applyFont="1" applyFill="1" applyBorder="1" applyAlignment="1">
      <alignment horizontal="left" vertical="top" readingOrder="1"/>
    </xf>
    <xf numFmtId="0" fontId="11" fillId="0" borderId="0" xfId="3" applyFont="1" applyFill="1" applyAlignment="1">
      <alignment horizontal="left" vertical="top" wrapText="1"/>
    </xf>
    <xf numFmtId="0" fontId="6" fillId="0" borderId="14" xfId="4" applyFont="1" applyFill="1" applyBorder="1" applyAlignment="1" applyProtection="1">
      <alignment horizontal="left" vertical="top" wrapText="1" readingOrder="1"/>
      <protection locked="0"/>
    </xf>
    <xf numFmtId="0" fontId="6" fillId="0" borderId="0" xfId="4" applyFont="1" applyFill="1" applyBorder="1" applyAlignment="1" applyProtection="1">
      <alignment horizontal="left" vertical="top" wrapText="1" readingOrder="1"/>
      <protection locked="0"/>
    </xf>
    <xf numFmtId="0" fontId="3" fillId="0" borderId="19" xfId="3" applyFont="1" applyFill="1" applyBorder="1" applyAlignment="1">
      <alignment vertical="top" readingOrder="1"/>
    </xf>
    <xf numFmtId="0" fontId="3" fillId="0" borderId="6" xfId="3" applyFont="1" applyFill="1" applyBorder="1" applyAlignment="1">
      <alignment vertical="top" readingOrder="1"/>
    </xf>
    <xf numFmtId="0" fontId="3" fillId="0" borderId="15" xfId="3" applyFont="1" applyFill="1" applyBorder="1" applyAlignment="1" applyProtection="1">
      <alignment vertical="top" wrapText="1" readingOrder="1"/>
      <protection locked="0"/>
    </xf>
    <xf numFmtId="0" fontId="3" fillId="0" borderId="7" xfId="3" applyFont="1" applyFill="1" applyBorder="1" applyAlignment="1" applyProtection="1">
      <alignment vertical="top" wrapText="1" readingOrder="1"/>
      <protection locked="0"/>
    </xf>
    <xf numFmtId="0" fontId="11" fillId="0" borderId="1" xfId="3" applyFont="1" applyFill="1" applyBorder="1" applyAlignment="1">
      <alignment horizontal="left" vertical="top" wrapText="1"/>
    </xf>
  </cellXfs>
  <cellStyles count="5">
    <cellStyle name="Normal" xfId="0" builtinId="0"/>
    <cellStyle name="Normal 2" xfId="1" xr:uid="{A6519912-8585-4FA9-8D18-BFBB36E40BF3}"/>
    <cellStyle name="Normal 3" xfId="2" xr:uid="{F067A43A-40F4-4DDB-AA88-55B80B53F497}"/>
    <cellStyle name="Normal 3 2" xfId="3" xr:uid="{09726AC7-7042-4BF4-AFC0-94DA112E516B}"/>
    <cellStyle name="Normal 4" xfId="4" xr:uid="{CE805E47-58F5-48E9-B888-A3FD1BDFE7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759E0-B918-4E1A-9306-EC9EAFEE1858}">
  <sheetPr>
    <tabColor rgb="FF92D050"/>
    <pageSetUpPr fitToPage="1"/>
  </sheetPr>
  <dimension ref="A1:I36"/>
  <sheetViews>
    <sheetView showGridLines="0" tabSelected="1" workbookViewId="0">
      <selection sqref="A1:H1"/>
    </sheetView>
  </sheetViews>
  <sheetFormatPr defaultRowHeight="14.5" x14ac:dyDescent="0.35"/>
  <cols>
    <col min="1" max="1" width="2.54296875" customWidth="1"/>
    <col min="2" max="2" width="62.26953125" customWidth="1"/>
    <col min="3" max="3" width="9.6328125" customWidth="1"/>
    <col min="4" max="5" width="9.1796875" customWidth="1"/>
    <col min="6" max="6" width="9.6328125" customWidth="1"/>
    <col min="7" max="8" width="9.1796875" customWidth="1"/>
  </cols>
  <sheetData>
    <row r="1" spans="1:8" ht="15.5" x14ac:dyDescent="0.35">
      <c r="A1" s="30" t="s">
        <v>7</v>
      </c>
      <c r="B1" s="30"/>
      <c r="C1" s="30"/>
      <c r="D1" s="30"/>
      <c r="E1" s="30"/>
      <c r="F1" s="30"/>
      <c r="G1" s="30"/>
      <c r="H1" s="30"/>
    </row>
    <row r="2" spans="1:8" ht="15.5" x14ac:dyDescent="0.35">
      <c r="A2" s="30" t="s">
        <v>15</v>
      </c>
      <c r="B2" s="30"/>
      <c r="C2" s="30"/>
      <c r="D2" s="30"/>
      <c r="E2" s="30"/>
      <c r="F2" s="30"/>
      <c r="G2" s="30"/>
      <c r="H2" s="30"/>
    </row>
    <row r="3" spans="1:8" ht="15.5" x14ac:dyDescent="0.35">
      <c r="A3" s="31" t="s">
        <v>8</v>
      </c>
      <c r="B3" s="31"/>
      <c r="C3" s="31"/>
      <c r="D3" s="31"/>
      <c r="E3" s="31"/>
      <c r="F3" s="31"/>
      <c r="G3" s="31"/>
      <c r="H3" s="31"/>
    </row>
    <row r="4" spans="1:8" ht="16" thickBot="1" x14ac:dyDescent="0.4">
      <c r="A4" s="29" t="s">
        <v>0</v>
      </c>
      <c r="B4" s="29"/>
      <c r="C4" s="29"/>
      <c r="D4" s="29"/>
      <c r="E4" s="29"/>
      <c r="F4" s="29"/>
      <c r="G4" s="29"/>
      <c r="H4" s="29"/>
    </row>
    <row r="5" spans="1:8" ht="15.5" customHeight="1" x14ac:dyDescent="0.35">
      <c r="A5" s="44"/>
      <c r="B5" s="45"/>
      <c r="C5" s="36" t="s">
        <v>1</v>
      </c>
      <c r="D5" s="36" t="s">
        <v>6</v>
      </c>
      <c r="E5" s="36" t="s">
        <v>30</v>
      </c>
      <c r="F5" s="39" t="s">
        <v>2</v>
      </c>
      <c r="G5" s="34" t="s">
        <v>39</v>
      </c>
      <c r="H5" s="35"/>
    </row>
    <row r="6" spans="1:8" ht="15.5" x14ac:dyDescent="0.35">
      <c r="A6" s="46"/>
      <c r="B6" s="47"/>
      <c r="C6" s="37"/>
      <c r="D6" s="37"/>
      <c r="E6" s="37"/>
      <c r="F6" s="40"/>
      <c r="G6" s="42" t="s">
        <v>1</v>
      </c>
      <c r="H6" s="43"/>
    </row>
    <row r="7" spans="1:8" ht="16" thickBot="1" x14ac:dyDescent="0.5">
      <c r="A7" s="48"/>
      <c r="B7" s="29"/>
      <c r="C7" s="38"/>
      <c r="D7" s="38"/>
      <c r="E7" s="38"/>
      <c r="F7" s="41"/>
      <c r="G7" s="17" t="s">
        <v>3</v>
      </c>
      <c r="H7" s="18" t="s">
        <v>4</v>
      </c>
    </row>
    <row r="8" spans="1:8" ht="15.5" x14ac:dyDescent="0.35">
      <c r="A8" s="49" t="s">
        <v>26</v>
      </c>
      <c r="B8" s="50"/>
      <c r="C8" s="1">
        <v>967.00936500000012</v>
      </c>
      <c r="D8" s="1">
        <v>0</v>
      </c>
      <c r="E8" s="1">
        <v>0</v>
      </c>
      <c r="F8" s="1">
        <v>1003.1</v>
      </c>
      <c r="G8" s="2">
        <f t="shared" ref="G8:G29" si="0">F8-C8</f>
        <v>36.090634999999907</v>
      </c>
      <c r="H8" s="19">
        <f t="shared" ref="H8:H29" si="1">G8/C8</f>
        <v>3.7321908459490363E-2</v>
      </c>
    </row>
    <row r="9" spans="1:8" ht="15.5" x14ac:dyDescent="0.35">
      <c r="A9" s="49" t="s">
        <v>5</v>
      </c>
      <c r="B9" s="50"/>
      <c r="C9" s="1">
        <v>95.681897000000021</v>
      </c>
      <c r="D9" s="1">
        <f>SUM(D10:D11)</f>
        <v>8.94665</v>
      </c>
      <c r="E9" s="1">
        <v>0</v>
      </c>
      <c r="F9" s="1">
        <v>122.41</v>
      </c>
      <c r="G9" s="3">
        <f t="shared" si="0"/>
        <v>26.728102999999976</v>
      </c>
      <c r="H9" s="19">
        <f t="shared" si="1"/>
        <v>0.27934336418936145</v>
      </c>
    </row>
    <row r="10" spans="1:8" ht="17" x14ac:dyDescent="0.45">
      <c r="A10" s="24"/>
      <c r="B10" s="25" t="s">
        <v>24</v>
      </c>
      <c r="C10" s="4">
        <v>87.061897000000016</v>
      </c>
      <c r="D10" s="4">
        <v>8.94665</v>
      </c>
      <c r="E10" s="4">
        <v>0</v>
      </c>
      <c r="F10" s="4">
        <v>109.97999999999999</v>
      </c>
      <c r="G10" s="5">
        <f t="shared" si="0"/>
        <v>22.918102999999974</v>
      </c>
      <c r="H10" s="20">
        <f t="shared" si="1"/>
        <v>0.26323918717277628</v>
      </c>
    </row>
    <row r="11" spans="1:8" ht="17" x14ac:dyDescent="0.45">
      <c r="A11" s="24"/>
      <c r="B11" s="25" t="s">
        <v>25</v>
      </c>
      <c r="C11" s="4">
        <v>8.620000000000001</v>
      </c>
      <c r="D11" s="4">
        <v>0</v>
      </c>
      <c r="E11" s="4">
        <v>0</v>
      </c>
      <c r="F11" s="4">
        <v>12.43</v>
      </c>
      <c r="G11" s="5">
        <f t="shared" si="0"/>
        <v>3.8099999999999987</v>
      </c>
      <c r="H11" s="20">
        <f t="shared" si="1"/>
        <v>0.44199535962877012</v>
      </c>
    </row>
    <row r="12" spans="1:8" ht="17" x14ac:dyDescent="0.35">
      <c r="A12" s="51" t="s">
        <v>27</v>
      </c>
      <c r="B12" s="52"/>
      <c r="C12" s="1">
        <v>167.47798599999999</v>
      </c>
      <c r="D12" s="1">
        <f>SUM(D13:D15)</f>
        <v>0</v>
      </c>
      <c r="E12" s="1">
        <v>0</v>
      </c>
      <c r="F12" s="1">
        <v>180.19</v>
      </c>
      <c r="G12" s="3">
        <f t="shared" si="0"/>
        <v>12.712014000000011</v>
      </c>
      <c r="H12" s="19">
        <f t="shared" si="1"/>
        <v>7.5902596535881509E-2</v>
      </c>
    </row>
    <row r="13" spans="1:8" ht="15.5" x14ac:dyDescent="0.45">
      <c r="A13" s="24"/>
      <c r="B13" s="25" t="s">
        <v>16</v>
      </c>
      <c r="C13" s="4">
        <v>74.038141999999993</v>
      </c>
      <c r="D13" s="4">
        <v>0</v>
      </c>
      <c r="E13" s="4">
        <v>0</v>
      </c>
      <c r="F13" s="4">
        <v>76.25</v>
      </c>
      <c r="G13" s="5">
        <f t="shared" si="0"/>
        <v>2.2118580000000065</v>
      </c>
      <c r="H13" s="20">
        <f t="shared" si="1"/>
        <v>2.9874574648294211E-2</v>
      </c>
    </row>
    <row r="14" spans="1:8" ht="15.5" x14ac:dyDescent="0.45">
      <c r="A14" s="24"/>
      <c r="B14" s="26" t="s">
        <v>17</v>
      </c>
      <c r="C14" s="4">
        <v>32.453736999999997</v>
      </c>
      <c r="D14" s="4">
        <v>0</v>
      </c>
      <c r="E14" s="4">
        <v>0</v>
      </c>
      <c r="F14" s="4">
        <v>50</v>
      </c>
      <c r="G14" s="5">
        <f t="shared" si="0"/>
        <v>17.546263000000003</v>
      </c>
      <c r="H14" s="20">
        <f t="shared" si="1"/>
        <v>0.5406546247663252</v>
      </c>
    </row>
    <row r="15" spans="1:8" ht="15.5" x14ac:dyDescent="0.45">
      <c r="A15" s="24"/>
      <c r="B15" s="25" t="s">
        <v>18</v>
      </c>
      <c r="C15" s="4">
        <v>60.986106999999997</v>
      </c>
      <c r="D15" s="4">
        <v>0</v>
      </c>
      <c r="E15" s="4">
        <v>0</v>
      </c>
      <c r="F15" s="4">
        <v>53.94</v>
      </c>
      <c r="G15" s="5">
        <f t="shared" si="0"/>
        <v>-7.0461069999999992</v>
      </c>
      <c r="H15" s="20">
        <f t="shared" si="1"/>
        <v>-0.1155362646774617</v>
      </c>
    </row>
    <row r="16" spans="1:8" ht="15.5" x14ac:dyDescent="0.35">
      <c r="A16" s="32" t="s">
        <v>19</v>
      </c>
      <c r="B16" s="33"/>
      <c r="C16" s="1">
        <v>76.060726000000003</v>
      </c>
      <c r="D16" s="1">
        <v>0</v>
      </c>
      <c r="E16" s="1">
        <v>0</v>
      </c>
      <c r="F16" s="1">
        <v>75</v>
      </c>
      <c r="G16" s="3">
        <f t="shared" si="0"/>
        <v>-1.0607260000000025</v>
      </c>
      <c r="H16" s="19">
        <f t="shared" si="1"/>
        <v>-1.3945778009008255E-2</v>
      </c>
    </row>
    <row r="17" spans="1:9" ht="17" x14ac:dyDescent="0.35">
      <c r="A17" s="32" t="s">
        <v>28</v>
      </c>
      <c r="B17" s="33"/>
      <c r="C17" s="1">
        <v>132.81615400000001</v>
      </c>
      <c r="D17" s="1">
        <v>0</v>
      </c>
      <c r="E17" s="1">
        <v>0</v>
      </c>
      <c r="F17" s="1">
        <v>157</v>
      </c>
      <c r="G17" s="3">
        <f t="shared" si="0"/>
        <v>24.183845999999988</v>
      </c>
      <c r="H17" s="19">
        <f t="shared" si="1"/>
        <v>0.18208512497658971</v>
      </c>
    </row>
    <row r="18" spans="1:9" ht="17" x14ac:dyDescent="0.35">
      <c r="A18" s="32" t="s">
        <v>35</v>
      </c>
      <c r="B18" s="33"/>
      <c r="C18" s="1">
        <v>114.477278</v>
      </c>
      <c r="D18" s="1">
        <v>5.995819</v>
      </c>
      <c r="E18" s="1">
        <v>0</v>
      </c>
      <c r="F18" s="1">
        <v>144.25</v>
      </c>
      <c r="G18" s="3">
        <f t="shared" si="0"/>
        <v>29.772722000000002</v>
      </c>
      <c r="H18" s="19">
        <f t="shared" si="1"/>
        <v>0.26007538369317273</v>
      </c>
    </row>
    <row r="19" spans="1:9" x14ac:dyDescent="0.35">
      <c r="A19" s="54" t="s">
        <v>29</v>
      </c>
      <c r="B19" s="55"/>
      <c r="C19" s="1">
        <v>247.421032</v>
      </c>
      <c r="D19" s="1">
        <f>SUM(D20:D25)</f>
        <v>2.552994</v>
      </c>
      <c r="E19" s="1">
        <v>0</v>
      </c>
      <c r="F19" s="1">
        <v>191.04</v>
      </c>
      <c r="G19" s="3">
        <f t="shared" si="0"/>
        <v>-56.381032000000005</v>
      </c>
      <c r="H19" s="19">
        <f t="shared" si="1"/>
        <v>-0.22787485584491463</v>
      </c>
    </row>
    <row r="20" spans="1:9" ht="15.5" x14ac:dyDescent="0.45">
      <c r="A20" s="24"/>
      <c r="B20" s="27" t="s">
        <v>9</v>
      </c>
      <c r="C20" s="4">
        <v>62.888309</v>
      </c>
      <c r="D20" s="4">
        <v>0</v>
      </c>
      <c r="E20" s="4">
        <v>0</v>
      </c>
      <c r="F20" s="4">
        <v>53.76</v>
      </c>
      <c r="G20" s="5">
        <f t="shared" si="0"/>
        <v>-9.1283090000000016</v>
      </c>
      <c r="H20" s="20">
        <f t="shared" si="1"/>
        <v>-0.1451511281691483</v>
      </c>
    </row>
    <row r="21" spans="1:9" ht="15.5" x14ac:dyDescent="0.45">
      <c r="A21" s="24"/>
      <c r="B21" s="27" t="s">
        <v>10</v>
      </c>
      <c r="C21" s="4">
        <v>51.940502000000002</v>
      </c>
      <c r="D21" s="4">
        <v>0</v>
      </c>
      <c r="E21" s="4">
        <v>0</v>
      </c>
      <c r="F21" s="4">
        <v>37.24</v>
      </c>
      <c r="G21" s="5">
        <f t="shared" si="0"/>
        <v>-14.700502</v>
      </c>
      <c r="H21" s="20">
        <f t="shared" si="1"/>
        <v>-0.28302579747881529</v>
      </c>
    </row>
    <row r="22" spans="1:9" ht="15.5" x14ac:dyDescent="0.45">
      <c r="A22" s="24"/>
      <c r="B22" s="27" t="s">
        <v>11</v>
      </c>
      <c r="C22" s="4">
        <v>85.962604999999996</v>
      </c>
      <c r="D22" s="4">
        <v>2.2941829999999999</v>
      </c>
      <c r="E22" s="4">
        <v>0</v>
      </c>
      <c r="F22" s="4">
        <v>70.059999999999988</v>
      </c>
      <c r="G22" s="5">
        <f t="shared" si="0"/>
        <v>-15.902605000000008</v>
      </c>
      <c r="H22" s="20">
        <f t="shared" si="1"/>
        <v>-0.1849944519480303</v>
      </c>
    </row>
    <row r="23" spans="1:9" ht="15.5" x14ac:dyDescent="0.45">
      <c r="A23" s="24"/>
      <c r="B23" s="27" t="s">
        <v>12</v>
      </c>
      <c r="C23" s="4">
        <v>17.954979999999999</v>
      </c>
      <c r="D23" s="4">
        <v>0</v>
      </c>
      <c r="E23" s="4">
        <v>0</v>
      </c>
      <c r="F23" s="4">
        <v>15.1</v>
      </c>
      <c r="G23" s="5">
        <f t="shared" si="0"/>
        <v>-2.8549799999999994</v>
      </c>
      <c r="H23" s="20">
        <f t="shared" si="1"/>
        <v>-0.15900769591500516</v>
      </c>
    </row>
    <row r="24" spans="1:9" ht="15.5" x14ac:dyDescent="0.45">
      <c r="A24" s="24"/>
      <c r="B24" s="27" t="s">
        <v>13</v>
      </c>
      <c r="C24" s="4">
        <v>20.675592999999999</v>
      </c>
      <c r="D24" s="4">
        <v>0.25881100000000001</v>
      </c>
      <c r="E24" s="4">
        <v>0</v>
      </c>
      <c r="F24" s="4">
        <v>9.59</v>
      </c>
      <c r="G24" s="5">
        <f t="shared" si="0"/>
        <v>-11.085592999999999</v>
      </c>
      <c r="H24" s="20">
        <f t="shared" si="1"/>
        <v>-0.53616807991915882</v>
      </c>
    </row>
    <row r="25" spans="1:9" ht="15.5" x14ac:dyDescent="0.45">
      <c r="A25" s="24"/>
      <c r="B25" s="27" t="s">
        <v>14</v>
      </c>
      <c r="C25" s="4">
        <v>7.9990430000000003</v>
      </c>
      <c r="D25" s="4">
        <v>0</v>
      </c>
      <c r="E25" s="4">
        <v>0</v>
      </c>
      <c r="F25" s="4">
        <v>5.29</v>
      </c>
      <c r="G25" s="5">
        <f t="shared" si="0"/>
        <v>-2.7090430000000003</v>
      </c>
      <c r="H25" s="20">
        <f t="shared" si="1"/>
        <v>-0.33867088850503746</v>
      </c>
    </row>
    <row r="26" spans="1:9" ht="15.5" x14ac:dyDescent="0.35">
      <c r="A26" s="49" t="s">
        <v>20</v>
      </c>
      <c r="B26" s="50"/>
      <c r="C26" s="6">
        <v>102.29666999999999</v>
      </c>
      <c r="D26" s="6">
        <v>0</v>
      </c>
      <c r="E26" s="6">
        <v>0</v>
      </c>
      <c r="F26" s="6">
        <v>121.71000000000001</v>
      </c>
      <c r="G26" s="3">
        <f t="shared" si="0"/>
        <v>19.413330000000016</v>
      </c>
      <c r="H26" s="19">
        <f t="shared" si="1"/>
        <v>0.18977479912102729</v>
      </c>
    </row>
    <row r="27" spans="1:9" ht="15.5" x14ac:dyDescent="0.35">
      <c r="A27" s="56" t="s">
        <v>21</v>
      </c>
      <c r="B27" s="57"/>
      <c r="C27" s="6">
        <v>1903.2411080000002</v>
      </c>
      <c r="D27" s="6">
        <f>SUM(D8,D9,D12,D16,D17,D18,D19,D26)</f>
        <v>17.495463000000001</v>
      </c>
      <c r="E27" s="6">
        <v>0</v>
      </c>
      <c r="F27" s="6">
        <v>1994.7</v>
      </c>
      <c r="G27" s="7">
        <f t="shared" si="0"/>
        <v>91.458891999999878</v>
      </c>
      <c r="H27" s="21">
        <f t="shared" si="1"/>
        <v>4.8054285721113095E-2</v>
      </c>
    </row>
    <row r="28" spans="1:9" ht="15.5" x14ac:dyDescent="0.45">
      <c r="A28" s="28"/>
      <c r="B28" s="8" t="s">
        <v>22</v>
      </c>
      <c r="C28" s="9">
        <v>-1.503099</v>
      </c>
      <c r="D28" s="9">
        <v>0</v>
      </c>
      <c r="E28" s="9">
        <v>0</v>
      </c>
      <c r="F28" s="9">
        <v>-1.94</v>
      </c>
      <c r="G28" s="10">
        <f t="shared" si="0"/>
        <v>-0.43690099999999998</v>
      </c>
      <c r="H28" s="22">
        <f t="shared" si="1"/>
        <v>0.29066681569211344</v>
      </c>
    </row>
    <row r="29" spans="1:9" ht="16" thickBot="1" x14ac:dyDescent="0.4">
      <c r="A29" s="58" t="s">
        <v>23</v>
      </c>
      <c r="B29" s="59"/>
      <c r="C29" s="11">
        <v>1901.7380090000001</v>
      </c>
      <c r="D29" s="11">
        <f>SUM(D27,D28)</f>
        <v>17.495463000000001</v>
      </c>
      <c r="E29" s="11">
        <v>0</v>
      </c>
      <c r="F29" s="11">
        <v>1992.76</v>
      </c>
      <c r="G29" s="12">
        <f t="shared" si="0"/>
        <v>91.021990999999844</v>
      </c>
      <c r="H29" s="23">
        <f t="shared" si="1"/>
        <v>4.7862529207092185E-2</v>
      </c>
    </row>
    <row r="30" spans="1:9" ht="15" customHeight="1" x14ac:dyDescent="0.35">
      <c r="A30" s="60" t="s">
        <v>31</v>
      </c>
      <c r="B30" s="60"/>
      <c r="C30" s="60"/>
      <c r="D30" s="60"/>
      <c r="E30" s="60"/>
      <c r="F30" s="60"/>
      <c r="G30" s="60"/>
      <c r="H30" s="60"/>
      <c r="I30" s="16"/>
    </row>
    <row r="31" spans="1:9" ht="75" customHeight="1" x14ac:dyDescent="0.35">
      <c r="A31" s="53" t="s">
        <v>36</v>
      </c>
      <c r="B31" s="53"/>
      <c r="C31" s="53"/>
      <c r="D31" s="53"/>
      <c r="E31" s="53"/>
      <c r="F31" s="53"/>
      <c r="G31" s="53"/>
      <c r="H31" s="53"/>
      <c r="I31" s="13"/>
    </row>
    <row r="32" spans="1:9" s="15" customFormat="1" ht="30" customHeight="1" x14ac:dyDescent="0.35">
      <c r="A32" s="53" t="s">
        <v>38</v>
      </c>
      <c r="B32" s="53"/>
      <c r="C32" s="53"/>
      <c r="D32" s="53"/>
      <c r="E32" s="53"/>
      <c r="F32" s="53"/>
      <c r="G32" s="53"/>
      <c r="H32" s="53"/>
      <c r="I32" s="14"/>
    </row>
    <row r="33" spans="1:9" ht="30" customHeight="1" x14ac:dyDescent="0.35">
      <c r="A33" s="53" t="s">
        <v>32</v>
      </c>
      <c r="B33" s="53"/>
      <c r="C33" s="53"/>
      <c r="D33" s="53"/>
      <c r="E33" s="53"/>
      <c r="F33" s="53"/>
      <c r="G33" s="53"/>
      <c r="H33" s="53"/>
      <c r="I33" s="16"/>
    </row>
    <row r="34" spans="1:9" ht="30" customHeight="1" x14ac:dyDescent="0.35">
      <c r="A34" s="53" t="s">
        <v>33</v>
      </c>
      <c r="B34" s="53"/>
      <c r="C34" s="53"/>
      <c r="D34" s="53"/>
      <c r="E34" s="53"/>
      <c r="F34" s="53"/>
      <c r="G34" s="53"/>
      <c r="H34" s="53"/>
      <c r="I34" s="13"/>
    </row>
    <row r="35" spans="1:9" ht="30" customHeight="1" x14ac:dyDescent="0.35">
      <c r="A35" s="53" t="s">
        <v>37</v>
      </c>
      <c r="B35" s="53"/>
      <c r="C35" s="53"/>
      <c r="D35" s="53"/>
      <c r="E35" s="53"/>
      <c r="F35" s="53"/>
      <c r="G35" s="53"/>
      <c r="H35" s="53"/>
      <c r="I35" s="13"/>
    </row>
    <row r="36" spans="1:9" ht="30" customHeight="1" x14ac:dyDescent="0.35">
      <c r="A36" s="53" t="s">
        <v>34</v>
      </c>
      <c r="B36" s="53"/>
      <c r="C36" s="53"/>
      <c r="D36" s="53"/>
      <c r="E36" s="53"/>
      <c r="F36" s="53"/>
      <c r="G36" s="53"/>
      <c r="H36" s="53"/>
      <c r="I36" s="13"/>
    </row>
  </sheetData>
  <mergeCells count="28">
    <mergeCell ref="A35:H35"/>
    <mergeCell ref="A36:H36"/>
    <mergeCell ref="A19:B19"/>
    <mergeCell ref="A26:B26"/>
    <mergeCell ref="A27:B27"/>
    <mergeCell ref="A29:B29"/>
    <mergeCell ref="A30:H30"/>
    <mergeCell ref="A31:H31"/>
    <mergeCell ref="A32:H32"/>
    <mergeCell ref="A33:H33"/>
    <mergeCell ref="A34:H34"/>
    <mergeCell ref="A17:B17"/>
    <mergeCell ref="A18:B18"/>
    <mergeCell ref="A5:B7"/>
    <mergeCell ref="C5:C7"/>
    <mergeCell ref="D5:D7"/>
    <mergeCell ref="A8:B8"/>
    <mergeCell ref="A9:B9"/>
    <mergeCell ref="A12:B12"/>
    <mergeCell ref="A4:H4"/>
    <mergeCell ref="A1:H1"/>
    <mergeCell ref="A2:H2"/>
    <mergeCell ref="A3:H3"/>
    <mergeCell ref="A16:B16"/>
    <mergeCell ref="G5:H5"/>
    <mergeCell ref="E5:E7"/>
    <mergeCell ref="F5:F7"/>
    <mergeCell ref="G6:H6"/>
  </mergeCells>
  <printOptions horizontalCentered="1"/>
  <pageMargins left="0.7" right="0.7" top="0.75" bottom="0.75" header="0.3" footer="0.3"/>
  <pageSetup scale="7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 Summary</vt:lpstr>
      <vt:lpstr>'RI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Cunningham, Jason</dc:creator>
  <cp:lastModifiedBy>Chantel</cp:lastModifiedBy>
  <cp:lastPrinted>2022-03-28T18:20:54Z</cp:lastPrinted>
  <dcterms:created xsi:type="dcterms:W3CDTF">2022-03-07T14:47:27Z</dcterms:created>
  <dcterms:modified xsi:type="dcterms:W3CDTF">2022-03-28T18:21:11Z</dcterms:modified>
</cp:coreProperties>
</file>