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6" documentId="13_ncr:1_{B991002C-3579-41E9-9F07-FF80E36ED477}" xr6:coauthVersionLast="47" xr6:coauthVersionMax="47" xr10:uidLastSave="{840E7D00-62CA-4448-8F75-7620F532BE58}"/>
  <bookViews>
    <workbookView xWindow="-108" yWindow="-108" windowWidth="23256" windowHeight="12576" tabRatio="705" activeTab="1" xr2:uid="{8BF6BD98-383E-4A89-943A-5CD440C028B2}"/>
  </bookViews>
  <sheets>
    <sheet name="Chart" sheetId="32" r:id="rId1"/>
    <sheet name="Data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7" l="1"/>
  <c r="B18" i="7"/>
  <c r="B35" i="7"/>
  <c r="B40" i="7"/>
  <c r="B31" i="7" l="1"/>
  <c r="B9" i="7"/>
  <c r="B24" i="7"/>
  <c r="B5" i="7" l="1"/>
  <c r="B17" i="7"/>
  <c r="B54" i="7" l="1"/>
</calcChain>
</file>

<file path=xl/sharedStrings.xml><?xml version="1.0" encoding="utf-8"?>
<sst xmlns="http://schemas.openxmlformats.org/spreadsheetml/2006/main" count="74" uniqueCount="53">
  <si>
    <t>(Dollars in Millions)</t>
  </si>
  <si>
    <t>AOAM</t>
  </si>
  <si>
    <t>Program Related Technology (PRT)</t>
  </si>
  <si>
    <t>Administrative Applications Services and Support</t>
  </si>
  <si>
    <t>Total</t>
  </si>
  <si>
    <t>FY 2025 
Request</t>
  </si>
  <si>
    <t>Organizational Excellence by Major Component</t>
  </si>
  <si>
    <t>Human Capital</t>
  </si>
  <si>
    <r>
      <t>Personnel Compensation &amp; Benefit</t>
    </r>
    <r>
      <rPr>
        <vertAlign val="superscript"/>
        <sz val="9"/>
        <color theme="1"/>
        <rFont val="Open Sans"/>
        <family val="2"/>
      </rPr>
      <t>1</t>
    </r>
  </si>
  <si>
    <t>Management of Human Capital</t>
  </si>
  <si>
    <t>IPA Appointments</t>
  </si>
  <si>
    <t>Compensation</t>
  </si>
  <si>
    <t>RRA/EDU</t>
  </si>
  <si>
    <t>Per Diem</t>
  </si>
  <si>
    <t>Travel</t>
  </si>
  <si>
    <t>NSF Federal Employee Staff</t>
  </si>
  <si>
    <t>Information Technology (IT)</t>
  </si>
  <si>
    <t>Agency Operations IT</t>
  </si>
  <si>
    <t>Administrative IT Operations and Infrastructure</t>
  </si>
  <si>
    <t>Administrative Security &amp; Privacy Services</t>
  </si>
  <si>
    <t>Administrative IT Management</t>
  </si>
  <si>
    <t>Mission-Related Applications &amp; Services</t>
  </si>
  <si>
    <r>
      <t>RRA</t>
    </r>
    <r>
      <rPr>
        <vertAlign val="superscript"/>
        <sz val="9"/>
        <color theme="1"/>
        <rFont val="Open Sans"/>
      </rPr>
      <t>2</t>
    </r>
  </si>
  <si>
    <t>Mission-Related IT Operations and Infrastructure</t>
  </si>
  <si>
    <t>Mission-Related Security &amp; Privacy Services</t>
  </si>
  <si>
    <t>Mission-Related IT Management</t>
  </si>
  <si>
    <t>Administrative Support: Space Rental</t>
  </si>
  <si>
    <t>Administrative Support</t>
  </si>
  <si>
    <r>
      <t>Operating Expenses</t>
    </r>
    <r>
      <rPr>
        <vertAlign val="superscript"/>
        <sz val="9"/>
        <color theme="1"/>
        <rFont val="Open Sans"/>
      </rPr>
      <t>3</t>
    </r>
  </si>
  <si>
    <t>Building and Administrative Services</t>
  </si>
  <si>
    <t>Other Program Related Administration</t>
  </si>
  <si>
    <t>E-Government Initiatives</t>
  </si>
  <si>
    <t>RRA</t>
  </si>
  <si>
    <t>General Planning and Evaluation Activities</t>
  </si>
  <si>
    <r>
      <t>BFA Other Prorgram Related Admin</t>
    </r>
    <r>
      <rPr>
        <vertAlign val="superscript"/>
        <sz val="9"/>
        <color theme="1"/>
        <rFont val="Open Sans"/>
      </rPr>
      <t>3</t>
    </r>
  </si>
  <si>
    <t>Other Organizational Excellence Activities</t>
  </si>
  <si>
    <t>Public Access Initiative</t>
  </si>
  <si>
    <t>RRA-CISE</t>
  </si>
  <si>
    <t>Research Security Strategy and Policy</t>
  </si>
  <si>
    <t>RRA-OCRSSP</t>
  </si>
  <si>
    <t>Equity and Compliance in Research</t>
  </si>
  <si>
    <t>RRA-IA</t>
  </si>
  <si>
    <t>Evaluation and Assessment Capability</t>
  </si>
  <si>
    <t>Modeling and Forecasting</t>
  </si>
  <si>
    <t>Planning and Policy Support</t>
  </si>
  <si>
    <t>MREFC Oversight</t>
  </si>
  <si>
    <t>MREFC</t>
  </si>
  <si>
    <t>Office of Inspector General</t>
  </si>
  <si>
    <t>OIG</t>
  </si>
  <si>
    <t>Office of the National Science Board</t>
  </si>
  <si>
    <t>NSB</t>
  </si>
  <si>
    <t>Funding
Source</t>
  </si>
  <si>
    <r>
      <rPr>
        <vertAlign val="superscript"/>
        <sz val="8"/>
        <rFont val="Open Sans"/>
        <family val="2"/>
      </rPr>
      <t>1</t>
    </r>
    <r>
      <rPr>
        <sz val="8"/>
        <rFont val="Open Sans"/>
        <family val="2"/>
      </rPr>
      <t xml:space="preserve"> The FY 2025 Request total for PC&amp;B includes $349.32 million of FY 2025 appropriated funds and an estimated $4.50 million of ACRs.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</si>
</sst>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_([$$-409]* #,##0_);_([$$-409]* \(#,##0\);_([$$-409]* &quot;-&quot;_);_(@_)"/>
    <numFmt numFmtId="166" formatCode="&quot;$&quot;#,##0.00;\-&quot;$&quot;#,##0.00;&quot;-&quot;??"/>
    <numFmt numFmtId="167" formatCode="#,##0.00;\-#,##0.00;&quot;-&quot;??"/>
    <numFmt numFmtId="168" formatCode="#,##0.000;\-#,##0.000;&quot;-&quot;??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  <font>
      <vertAlign val="superscript"/>
      <sz val="9"/>
      <color theme="1"/>
      <name val="Open Sans"/>
      <family val="2"/>
    </font>
    <font>
      <sz val="8"/>
      <name val="Open Sans"/>
      <family val="2"/>
    </font>
    <font>
      <u/>
      <sz val="9"/>
      <color theme="1"/>
      <name val="Open Sans"/>
      <family val="2"/>
    </font>
    <font>
      <vertAlign val="superscript"/>
      <sz val="9"/>
      <color theme="1"/>
      <name val="Open Sans"/>
    </font>
    <font>
      <vertAlign val="superscript"/>
      <sz val="8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2" fillId="0" borderId="0"/>
    <xf numFmtId="165" fontId="1" fillId="0" borderId="0"/>
    <xf numFmtId="0" fontId="1" fillId="0" borderId="0"/>
    <xf numFmtId="165" fontId="2" fillId="0" borderId="0"/>
  </cellStyleXfs>
  <cellXfs count="30">
    <xf numFmtId="0" fontId="0" fillId="0" borderId="0" xfId="0"/>
    <xf numFmtId="164" fontId="4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inden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166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horizontal="center" vertical="top"/>
    </xf>
    <xf numFmtId="167" fontId="4" fillId="0" borderId="0" xfId="0" applyNumberFormat="1" applyFont="1" applyAlignment="1">
      <alignment vertical="top"/>
    </xf>
    <xf numFmtId="167" fontId="8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 wrapText="1" indent="1"/>
    </xf>
    <xf numFmtId="168" fontId="4" fillId="0" borderId="0" xfId="0" applyNumberFormat="1" applyFont="1" applyAlignment="1">
      <alignment vertical="top"/>
    </xf>
    <xf numFmtId="0" fontId="4" fillId="2" borderId="0" xfId="0" applyFont="1" applyFill="1" applyAlignment="1">
      <alignment horizontal="left" vertical="top"/>
    </xf>
    <xf numFmtId="164" fontId="4" fillId="2" borderId="0" xfId="0" applyNumberFormat="1" applyFont="1" applyFill="1" applyAlignment="1">
      <alignment vertical="top"/>
    </xf>
    <xf numFmtId="164" fontId="4" fillId="0" borderId="1" xfId="0" applyNumberFormat="1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49" fontId="7" fillId="0" borderId="2" xfId="0" applyNumberFormat="1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166" fontId="3" fillId="2" borderId="4" xfId="0" applyNumberFormat="1" applyFont="1" applyFill="1" applyBorder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5">
    <cellStyle name="Normal" xfId="0" builtinId="0"/>
    <cellStyle name="Normal 2" xfId="2" xr:uid="{D5FA64E9-C8FC-4B91-9B1A-66229B3C6AF3}"/>
    <cellStyle name="Normal 2 2" xfId="1" xr:uid="{41E2D972-A763-4358-B8A7-D7D7C7E939E9}"/>
    <cellStyle name="Normal 3" xfId="4" xr:uid="{9097C83B-7181-4E7A-A1CB-3659B0C4BD38}"/>
    <cellStyle name="Normal 65" xfId="3" xr:uid="{BFBD8A45-BD55-489E-8922-85D0083E0B5D}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000" b="1" i="0" baseline="0">
                <a:effectLst/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FY 2025 Funding Summary:</a:t>
            </a:r>
            <a:endParaRPr lang="en-US" sz="1000">
              <a:effectLst/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Organizational Excellence by Major Component</a:t>
            </a:r>
          </a:p>
        </c:rich>
      </c:tx>
      <c:layout>
        <c:manualLayout>
          <c:xMode val="edge"/>
          <c:yMode val="edge"/>
          <c:x val="0.3139402922692176"/>
          <c:y val="2.980944721845098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9692686903244482E-2"/>
          <c:y val="0.2294083153112689"/>
          <c:w val="0.53100787863876175"/>
          <c:h val="0.76168985412771117"/>
        </c:manualLayout>
      </c:layout>
      <c:pieChart>
        <c:varyColors val="1"/>
        <c:ser>
          <c:idx val="0"/>
          <c:order val="0"/>
          <c:tx>
            <c:strRef>
              <c:f>Data!$B$3:$B$4</c:f>
              <c:strCache>
                <c:ptCount val="2"/>
                <c:pt idx="0">
                  <c:v>FY 2025 
Request</c:v>
                </c:pt>
              </c:strCache>
            </c:strRef>
          </c:tx>
          <c:spPr>
            <a:ln w="635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E2-4639-9C84-130D2867070D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E2-4639-9C84-130D2867070D}"/>
              </c:ext>
            </c:extLst>
          </c:dPt>
          <c:dPt>
            <c:idx val="2"/>
            <c:bubble3D val="0"/>
            <c:spPr>
              <a:solidFill>
                <a:srgbClr val="008080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BE2-4639-9C84-130D2867070D}"/>
              </c:ext>
            </c:extLst>
          </c:dPt>
          <c:dPt>
            <c:idx val="3"/>
            <c:bubble3D val="0"/>
            <c:spPr>
              <a:pattFill prst="pct10">
                <a:fgClr>
                  <a:srgbClr val="00B0F0"/>
                </a:fgClr>
                <a:bgClr>
                  <a:schemeClr val="bg1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BE2-4639-9C84-130D2867070D}"/>
              </c:ext>
            </c:extLst>
          </c:dPt>
          <c:dPt>
            <c:idx val="4"/>
            <c:bubble3D val="0"/>
            <c:spPr>
              <a:pattFill prst="pct10">
                <a:fgClr>
                  <a:srgbClr val="00B0F0"/>
                </a:fgClr>
                <a:bgClr>
                  <a:schemeClr val="bg1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BE2-4639-9C84-130D2867070D}"/>
              </c:ext>
            </c:extLst>
          </c:dPt>
          <c:dPt>
            <c:idx val="5"/>
            <c:bubble3D val="0"/>
            <c:spPr>
              <a:solidFill>
                <a:schemeClr val="tx1"/>
              </a:solid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BE2-4639-9C84-130D2867070D}"/>
              </c:ext>
            </c:extLst>
          </c:dPt>
          <c:dPt>
            <c:idx val="6"/>
            <c:bubble3D val="0"/>
            <c:spPr>
              <a:pattFill prst="diagBrick">
                <a:fgClr>
                  <a:schemeClr val="tx1"/>
                </a:fgClr>
                <a:bgClr>
                  <a:schemeClr val="bg1"/>
                </a:bgClr>
              </a:pattFill>
              <a:ln w="63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BE2-4639-9C84-130D2867070D}"/>
              </c:ext>
            </c:extLst>
          </c:dPt>
          <c:dPt>
            <c:idx val="7"/>
            <c:bubble3D val="0"/>
            <c:spPr>
              <a:solidFill>
                <a:srgbClr val="CC9900"/>
              </a:solidFill>
              <a:ln w="635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6BE2-4639-9C84-130D2867070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807484479800558"/>
                      <c:h val="7.82766071507327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BE2-4639-9C84-130D2867070D}"/>
                </c:ext>
              </c:extLst>
            </c:dLbl>
            <c:dLbl>
              <c:idx val="1"/>
              <c:layout>
                <c:manualLayout>
                  <c:x val="-4.024243434968322E-2"/>
                  <c:y val="-3.25922460887093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434122248933069E-2"/>
                      <c:h val="5.59123171569151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BE2-4639-9C84-130D2867070D}"/>
                </c:ext>
              </c:extLst>
            </c:dLbl>
            <c:dLbl>
              <c:idx val="2"/>
              <c:layout>
                <c:manualLayout>
                  <c:x val="0.15072907070760555"/>
                  <c:y val="-8.083670603246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135123190501828"/>
                      <c:h val="9.204985346441582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BE2-4639-9C84-130D2867070D}"/>
                </c:ext>
              </c:extLst>
            </c:dLbl>
            <c:dLbl>
              <c:idx val="3"/>
              <c:layout>
                <c:manualLayout>
                  <c:x val="0.1020275790610977"/>
                  <c:y val="4.8609898185353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defRPr>
                    </a:pPr>
                    <a:r>
                      <a:rPr lang="en-US" sz="900" b="1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t>Space Rental</a:t>
                    </a:r>
                  </a:p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defRPr>
                    </a:pPr>
                    <a:fld id="{5F0463ED-2753-4ED7-8CE3-12790EA44126}" type="VALUE">
                      <a:rPr lang="en-US" sz="900" b="1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t>[VALUE]</a:t>
                    </a:fld>
                    <a:r>
                      <a:rPr lang="en-US" sz="900" b="1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t>, </a:t>
                    </a:r>
                    <a:fld id="{5E9583C8-EEB9-4644-8502-3238BC9B9FDE}" type="PERCENTAGE">
                      <a:rPr lang="en-US" sz="900" b="1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t>[PERCENTAGE]</a:t>
                    </a:fld>
                    <a:endParaRPr lang="en-US" sz="900" b="1" baseline="0"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3918137031701019"/>
                      <c:h val="6.086588383796970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BE2-4639-9C84-130D2867070D}"/>
                </c:ext>
              </c:extLst>
            </c:dLbl>
            <c:dLbl>
              <c:idx val="4"/>
              <c:layout>
                <c:manualLayout>
                  <c:x val="0.12989600762850614"/>
                  <c:y val="0.1298394278241993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defRPr>
                    </a:pPr>
                    <a:r>
                      <a:rPr lang="en-US" sz="900" b="1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t>Other</a:t>
                    </a:r>
                    <a:r>
                      <a:rPr lang="en-US" sz="900" b="1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t> Admin Support</a:t>
                    </a:r>
                  </a:p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defRPr>
                    </a:pPr>
                    <a:fld id="{7698D0AA-F49E-4F32-93A7-B72A7BFD38AE}" type="VALUE">
                      <a:rPr lang="en-US" sz="900" b="1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t>[VALUE]</a:t>
                    </a:fld>
                    <a:r>
                      <a:rPr lang="en-US" sz="900" b="1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t>, </a:t>
                    </a:r>
                    <a:fld id="{4CC308F7-6644-4472-AEFB-C8E1E1A95B43}" type="PERCENTAGE">
                      <a:rPr lang="en-US" sz="900" b="1" baseline="0">
                        <a:latin typeface="Open Sans" panose="020B0606030504020204" pitchFamily="34" charset="0"/>
                        <a:ea typeface="Open Sans" panose="020B0606030504020204" pitchFamily="34" charset="0"/>
                        <a:cs typeface="Open Sans" panose="020B0606030504020204" pitchFamily="34" charset="0"/>
                      </a:rPr>
                      <a:pPr>
                        <a:defRPr sz="900" b="1" i="0" u="none" strike="noStrike" kern="1200" baseline="0">
                          <a:solidFill>
                            <a:sysClr val="windowText" lastClr="000000"/>
                          </a:solidFill>
                          <a:latin typeface="Open Sans" panose="020B0606030504020204" pitchFamily="34" charset="0"/>
                          <a:ea typeface="Open Sans" panose="020B0606030504020204" pitchFamily="34" charset="0"/>
                          <a:cs typeface="Open Sans" panose="020B0606030504020204" pitchFamily="34" charset="0"/>
                        </a:defRPr>
                      </a:pPr>
                      <a:t>[PERCENTAGE]</a:t>
                    </a:fld>
                    <a:endParaRPr lang="en-US" sz="900" b="1" baseline="0"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endParaRPr>
                  </a:p>
                </c:rich>
              </c:tx>
              <c:numFmt formatCode="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29880437836394"/>
                      <c:h val="8.564486244984059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6BE2-4639-9C84-130D2867070D}"/>
                </c:ext>
              </c:extLst>
            </c:dLbl>
            <c:dLbl>
              <c:idx val="5"/>
              <c:layout>
                <c:manualLayout>
                  <c:x val="-4.0691629677050783E-2"/>
                  <c:y val="7.6887221451907885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103126921716008E-2"/>
                      <c:h val="3.7162576880033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6BE2-4639-9C84-130D2867070D}"/>
                </c:ext>
              </c:extLst>
            </c:dLbl>
            <c:dLbl>
              <c:idx val="6"/>
              <c:layout>
                <c:manualLayout>
                  <c:x val="-5.5090549437165792E-2"/>
                  <c:y val="-2.806188036257185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Open Sans" panose="020B0606030504020204" pitchFamily="34" charset="0"/>
                      <a:ea typeface="Open Sans" panose="020B0606030504020204" pitchFamily="34" charset="0"/>
                      <a:cs typeface="Open Sans" panose="020B060603050402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9975249797131377E-2"/>
                      <c:h val="4.00606490299610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6BE2-4639-9C84-130D2867070D}"/>
                </c:ext>
              </c:extLst>
            </c:dLbl>
            <c:dLbl>
              <c:idx val="7"/>
              <c:layout>
                <c:manualLayout>
                  <c:x val="1.6415011937627934E-2"/>
                  <c:y val="-3.316694108888562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E2-4639-9C84-130D286707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(Data!$A$5,Data!$A$13,Data!$A$17,Data!$A$30,Data!$A$31,Data!$A$48,Data!$A$50,Data!$A$52)</c:f>
              <c:strCache>
                <c:ptCount val="8"/>
                <c:pt idx="0">
                  <c:v>Human Capital</c:v>
                </c:pt>
                <c:pt idx="1">
                  <c:v>Travel</c:v>
                </c:pt>
                <c:pt idx="2">
                  <c:v>Information Technology (IT)</c:v>
                </c:pt>
                <c:pt idx="3">
                  <c:v>Administrative Support: Space Rental</c:v>
                </c:pt>
                <c:pt idx="4">
                  <c:v>Administrative Support</c:v>
                </c:pt>
                <c:pt idx="5">
                  <c:v>MREFC Oversight</c:v>
                </c:pt>
                <c:pt idx="6">
                  <c:v>Office of Inspector General</c:v>
                </c:pt>
                <c:pt idx="7">
                  <c:v>Office of the National Science Board</c:v>
                </c:pt>
              </c:strCache>
            </c:strRef>
          </c:cat>
          <c:val>
            <c:numRef>
              <c:f>(Data!$B$5,Data!$B$13,Data!$B$17,Data!$B$30,Data!$B$31,Data!$B$48,Data!$B$50,Data!$B$52)</c:f>
              <c:numCache>
                <c:formatCode>"$"#,##0.00;\-"$"#,##0.00;"-"??</c:formatCode>
                <c:ptCount val="8"/>
                <c:pt idx="0">
                  <c:v>462.65000000000003</c:v>
                </c:pt>
                <c:pt idx="1">
                  <c:v>9.8999999999999986</c:v>
                </c:pt>
                <c:pt idx="2">
                  <c:v>174.04000000000002</c:v>
                </c:pt>
                <c:pt idx="3" formatCode="&quot;$&quot;#,##0.00">
                  <c:v>33.28</c:v>
                </c:pt>
                <c:pt idx="4">
                  <c:v>103.11</c:v>
                </c:pt>
                <c:pt idx="5">
                  <c:v>1</c:v>
                </c:pt>
                <c:pt idx="6">
                  <c:v>28.46</c:v>
                </c:pt>
                <c:pt idx="7">
                  <c:v>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BE2-4639-9C84-130D28670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349527301111488"/>
          <c:y val="0.40503018201555335"/>
          <c:w val="0.31935304399815656"/>
          <c:h val="0.42443096157498966"/>
        </c:manualLayout>
      </c:layout>
      <c:overlay val="0"/>
      <c:txPr>
        <a:bodyPr/>
        <a:lstStyle/>
        <a:p>
          <a:pPr>
            <a:defRPr sz="1000">
              <a:latin typeface="Open Sans" pitchFamily="2" charset="0"/>
              <a:ea typeface="Open Sans" pitchFamily="2" charset="0"/>
              <a:cs typeface="Open Sans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B3F75CF-38B1-4408-8986-B3EB2E599D49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 descr="FY 2025 Funding Summary: Organizational Excellence by Major Component">
          <a:extLst>
            <a:ext uri="{FF2B5EF4-FFF2-40B4-BE49-F238E27FC236}">
              <a16:creationId xmlns:a16="http://schemas.microsoft.com/office/drawing/2014/main" id="{82A85C47-E4D9-7BC8-72A4-B63CDE12D1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0.34563</cdr:x>
      <cdr:y>0.09263</cdr:y>
    </cdr:from>
    <cdr:to>
      <cdr:x>0.63501</cdr:x>
      <cdr:y>0.12233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96801" y="581779"/>
          <a:ext cx="2509109" cy="1865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900"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rPr>
            <a:t>(Dollars in Millions)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7AB7B-2DDA-43F8-8079-2328E663FBD6}">
  <sheetPr>
    <pageSetUpPr fitToPage="1"/>
  </sheetPr>
  <dimension ref="A1:C55"/>
  <sheetViews>
    <sheetView showGridLines="0" tabSelected="1" topLeftCell="A44" workbookViewId="0">
      <selection activeCell="A57" sqref="A57"/>
    </sheetView>
  </sheetViews>
  <sheetFormatPr defaultRowHeight="14.4" x14ac:dyDescent="0.3"/>
  <cols>
    <col min="1" max="1" width="41.21875" bestFit="1" customWidth="1"/>
    <col min="3" max="3" width="12.77734375" bestFit="1" customWidth="1"/>
  </cols>
  <sheetData>
    <row r="1" spans="1:3" x14ac:dyDescent="0.3">
      <c r="A1" s="22" t="s">
        <v>6</v>
      </c>
      <c r="B1" s="22"/>
      <c r="C1" s="22"/>
    </row>
    <row r="2" spans="1:3" ht="15" thickBot="1" x14ac:dyDescent="0.35">
      <c r="A2" s="23" t="s">
        <v>0</v>
      </c>
      <c r="B2" s="23"/>
      <c r="C2" s="23"/>
    </row>
    <row r="3" spans="1:3" ht="30" customHeight="1" x14ac:dyDescent="0.3">
      <c r="A3" s="24"/>
      <c r="B3" s="26" t="s">
        <v>5</v>
      </c>
      <c r="C3" s="28" t="s">
        <v>51</v>
      </c>
    </row>
    <row r="4" spans="1:3" ht="14.55" customHeight="1" x14ac:dyDescent="0.3">
      <c r="A4" s="25"/>
      <c r="B4" s="27"/>
      <c r="C4" s="29"/>
    </row>
    <row r="5" spans="1:3" x14ac:dyDescent="0.3">
      <c r="A5" s="8" t="s">
        <v>7</v>
      </c>
      <c r="B5" s="9">
        <f>SUM(B6:B7,B9)</f>
        <v>462.65000000000003</v>
      </c>
      <c r="C5" s="10"/>
    </row>
    <row r="6" spans="1:3" x14ac:dyDescent="0.3">
      <c r="A6" s="6" t="s">
        <v>8</v>
      </c>
      <c r="B6" s="11">
        <v>353.82000000000005</v>
      </c>
      <c r="C6" s="2" t="s">
        <v>1</v>
      </c>
    </row>
    <row r="7" spans="1:3" x14ac:dyDescent="0.3">
      <c r="A7" s="6" t="s">
        <v>9</v>
      </c>
      <c r="B7" s="11">
        <v>17.14</v>
      </c>
      <c r="C7" s="2" t="s">
        <v>1</v>
      </c>
    </row>
    <row r="8" spans="1:3" ht="5.0999999999999996" customHeight="1" x14ac:dyDescent="0.3">
      <c r="A8" s="6"/>
      <c r="B8" s="11"/>
      <c r="C8" s="2"/>
    </row>
    <row r="9" spans="1:3" x14ac:dyDescent="0.3">
      <c r="A9" s="6" t="s">
        <v>10</v>
      </c>
      <c r="B9" s="12">
        <f>SUM(B10:B11)</f>
        <v>91.69</v>
      </c>
      <c r="C9" s="2"/>
    </row>
    <row r="10" spans="1:3" x14ac:dyDescent="0.3">
      <c r="A10" s="5" t="s">
        <v>11</v>
      </c>
      <c r="B10" s="11">
        <v>85.44</v>
      </c>
      <c r="C10" s="2" t="s">
        <v>12</v>
      </c>
    </row>
    <row r="11" spans="1:3" x14ac:dyDescent="0.3">
      <c r="A11" s="5" t="s">
        <v>13</v>
      </c>
      <c r="B11" s="11">
        <v>6.25</v>
      </c>
      <c r="C11" s="2" t="s">
        <v>12</v>
      </c>
    </row>
    <row r="12" spans="1:3" ht="5.0999999999999996" customHeight="1" x14ac:dyDescent="0.3">
      <c r="A12" s="6"/>
      <c r="B12" s="1"/>
      <c r="C12" s="2"/>
    </row>
    <row r="13" spans="1:3" x14ac:dyDescent="0.3">
      <c r="A13" s="8" t="s">
        <v>14</v>
      </c>
      <c r="B13" s="9">
        <f>SUM(B14:B15)</f>
        <v>9.8999999999999986</v>
      </c>
      <c r="C13" s="10"/>
    </row>
    <row r="14" spans="1:3" x14ac:dyDescent="0.3">
      <c r="A14" s="6" t="s">
        <v>15</v>
      </c>
      <c r="B14" s="11">
        <v>6.14</v>
      </c>
      <c r="C14" s="2" t="s">
        <v>1</v>
      </c>
    </row>
    <row r="15" spans="1:3" x14ac:dyDescent="0.3">
      <c r="A15" s="6" t="s">
        <v>10</v>
      </c>
      <c r="B15" s="11">
        <v>3.76</v>
      </c>
      <c r="C15" s="2" t="s">
        <v>12</v>
      </c>
    </row>
    <row r="16" spans="1:3" ht="5.0999999999999996" customHeight="1" x14ac:dyDescent="0.3">
      <c r="A16" s="6"/>
      <c r="B16" s="1"/>
      <c r="C16" s="2"/>
    </row>
    <row r="17" spans="1:3" x14ac:dyDescent="0.3">
      <c r="A17" s="8" t="s">
        <v>16</v>
      </c>
      <c r="B17" s="9">
        <f>SUM(B18,B24)</f>
        <v>174.04000000000002</v>
      </c>
      <c r="C17" s="10"/>
    </row>
    <row r="18" spans="1:3" x14ac:dyDescent="0.3">
      <c r="A18" s="6" t="s">
        <v>17</v>
      </c>
      <c r="B18" s="12">
        <f>SUM(B19:B22)</f>
        <v>44.08</v>
      </c>
      <c r="C18" s="2" t="s">
        <v>1</v>
      </c>
    </row>
    <row r="19" spans="1:3" x14ac:dyDescent="0.3">
      <c r="A19" s="5" t="s">
        <v>3</v>
      </c>
      <c r="B19" s="11">
        <v>12.69</v>
      </c>
      <c r="C19" s="2" t="s">
        <v>1</v>
      </c>
    </row>
    <row r="20" spans="1:3" x14ac:dyDescent="0.3">
      <c r="A20" s="5" t="s">
        <v>18</v>
      </c>
      <c r="B20" s="11">
        <v>23.18</v>
      </c>
      <c r="C20" s="2" t="s">
        <v>1</v>
      </c>
    </row>
    <row r="21" spans="1:3" x14ac:dyDescent="0.3">
      <c r="A21" s="13" t="s">
        <v>19</v>
      </c>
      <c r="B21" s="11">
        <v>7.6</v>
      </c>
      <c r="C21" s="2" t="s">
        <v>1</v>
      </c>
    </row>
    <row r="22" spans="1:3" x14ac:dyDescent="0.3">
      <c r="A22" s="13" t="s">
        <v>20</v>
      </c>
      <c r="B22" s="11">
        <v>0.61</v>
      </c>
      <c r="C22" s="2" t="s">
        <v>1</v>
      </c>
    </row>
    <row r="23" spans="1:3" ht="5.0999999999999996" customHeight="1" x14ac:dyDescent="0.3">
      <c r="A23" s="6"/>
      <c r="B23" s="11"/>
      <c r="C23" s="2"/>
    </row>
    <row r="24" spans="1:3" x14ac:dyDescent="0.3">
      <c r="A24" s="6" t="s">
        <v>2</v>
      </c>
      <c r="B24" s="12">
        <f>SUM(B25:B28)</f>
        <v>129.96</v>
      </c>
      <c r="C24" s="2"/>
    </row>
    <row r="25" spans="1:3" x14ac:dyDescent="0.3">
      <c r="A25" s="5" t="s">
        <v>21</v>
      </c>
      <c r="B25" s="11">
        <v>85.86</v>
      </c>
      <c r="C25" s="2" t="s">
        <v>22</v>
      </c>
    </row>
    <row r="26" spans="1:3" x14ac:dyDescent="0.3">
      <c r="A26" s="5" t="s">
        <v>23</v>
      </c>
      <c r="B26" s="11">
        <v>34.76</v>
      </c>
      <c r="C26" s="2" t="s">
        <v>22</v>
      </c>
    </row>
    <row r="27" spans="1:3" x14ac:dyDescent="0.3">
      <c r="A27" s="5" t="s">
        <v>24</v>
      </c>
      <c r="B27" s="11">
        <v>6.94</v>
      </c>
      <c r="C27" s="2" t="s">
        <v>22</v>
      </c>
    </row>
    <row r="28" spans="1:3" x14ac:dyDescent="0.3">
      <c r="A28" s="13" t="s">
        <v>25</v>
      </c>
      <c r="B28" s="11">
        <v>2.4</v>
      </c>
      <c r="C28" s="2" t="s">
        <v>22</v>
      </c>
    </row>
    <row r="29" spans="1:3" ht="5.0999999999999996" customHeight="1" x14ac:dyDescent="0.3">
      <c r="A29" s="6"/>
      <c r="B29" s="1"/>
      <c r="C29" s="2"/>
    </row>
    <row r="30" spans="1:3" x14ac:dyDescent="0.3">
      <c r="A30" s="15" t="s">
        <v>26</v>
      </c>
      <c r="B30" s="16">
        <v>33.28</v>
      </c>
      <c r="C30" s="10" t="s">
        <v>1</v>
      </c>
    </row>
    <row r="31" spans="1:3" x14ac:dyDescent="0.3">
      <c r="A31" s="8" t="s">
        <v>27</v>
      </c>
      <c r="B31" s="9">
        <f>SUM(B32,B33,B35,B40)</f>
        <v>103.11</v>
      </c>
      <c r="C31" s="10"/>
    </row>
    <row r="32" spans="1:3" x14ac:dyDescent="0.3">
      <c r="A32" s="6" t="s">
        <v>28</v>
      </c>
      <c r="B32" s="11">
        <v>28.97</v>
      </c>
      <c r="C32" s="2" t="s">
        <v>1</v>
      </c>
    </row>
    <row r="33" spans="1:3" x14ac:dyDescent="0.3">
      <c r="A33" s="6" t="s">
        <v>29</v>
      </c>
      <c r="B33" s="11">
        <v>25.07</v>
      </c>
      <c r="C33" s="2" t="s">
        <v>1</v>
      </c>
    </row>
    <row r="34" spans="1:3" ht="5.0999999999999996" customHeight="1" x14ac:dyDescent="0.3">
      <c r="A34" s="6"/>
      <c r="B34" s="14"/>
      <c r="C34" s="2"/>
    </row>
    <row r="35" spans="1:3" x14ac:dyDescent="0.3">
      <c r="A35" s="6" t="s">
        <v>30</v>
      </c>
      <c r="B35" s="12">
        <f>SUM(B36:B38)</f>
        <v>7.75</v>
      </c>
      <c r="C35" s="2"/>
    </row>
    <row r="36" spans="1:3" x14ac:dyDescent="0.3">
      <c r="A36" s="5" t="s">
        <v>31</v>
      </c>
      <c r="B36" s="11">
        <v>1.44</v>
      </c>
      <c r="C36" s="2" t="s">
        <v>32</v>
      </c>
    </row>
    <row r="37" spans="1:3" x14ac:dyDescent="0.3">
      <c r="A37" s="5" t="s">
        <v>33</v>
      </c>
      <c r="B37" s="11">
        <v>3.52</v>
      </c>
      <c r="C37" s="2" t="s">
        <v>32</v>
      </c>
    </row>
    <row r="38" spans="1:3" x14ac:dyDescent="0.3">
      <c r="A38" s="5" t="s">
        <v>34</v>
      </c>
      <c r="B38" s="11">
        <v>2.79</v>
      </c>
      <c r="C38" s="2" t="s">
        <v>32</v>
      </c>
    </row>
    <row r="39" spans="1:3" ht="5.0999999999999996" customHeight="1" x14ac:dyDescent="0.3">
      <c r="A39" s="6"/>
      <c r="B39" s="11"/>
      <c r="C39" s="2"/>
    </row>
    <row r="40" spans="1:3" x14ac:dyDescent="0.3">
      <c r="A40" s="6" t="s">
        <v>35</v>
      </c>
      <c r="B40" s="12">
        <f>SUM(B41:B46)</f>
        <v>41.32</v>
      </c>
      <c r="C40" s="2"/>
    </row>
    <row r="41" spans="1:3" x14ac:dyDescent="0.3">
      <c r="A41" s="5" t="s">
        <v>36</v>
      </c>
      <c r="B41" s="11">
        <v>1.75</v>
      </c>
      <c r="C41" s="2" t="s">
        <v>37</v>
      </c>
    </row>
    <row r="42" spans="1:3" x14ac:dyDescent="0.3">
      <c r="A42" s="5" t="s">
        <v>38</v>
      </c>
      <c r="B42" s="11">
        <v>15.29</v>
      </c>
      <c r="C42" s="2" t="s">
        <v>39</v>
      </c>
    </row>
    <row r="43" spans="1:3" x14ac:dyDescent="0.3">
      <c r="A43" s="5" t="s">
        <v>40</v>
      </c>
      <c r="B43" s="11">
        <v>6.76</v>
      </c>
      <c r="C43" s="2" t="s">
        <v>41</v>
      </c>
    </row>
    <row r="44" spans="1:3" x14ac:dyDescent="0.3">
      <c r="A44" s="5" t="s">
        <v>42</v>
      </c>
      <c r="B44" s="11">
        <v>7.4</v>
      </c>
      <c r="C44" s="2" t="s">
        <v>41</v>
      </c>
    </row>
    <row r="45" spans="1:3" x14ac:dyDescent="0.3">
      <c r="A45" s="5" t="s">
        <v>43</v>
      </c>
      <c r="B45" s="11">
        <v>4.66</v>
      </c>
      <c r="C45" s="2" t="s">
        <v>41</v>
      </c>
    </row>
    <row r="46" spans="1:3" x14ac:dyDescent="0.3">
      <c r="A46" s="5" t="s">
        <v>44</v>
      </c>
      <c r="B46" s="11">
        <v>5.46</v>
      </c>
      <c r="C46" s="2" t="s">
        <v>41</v>
      </c>
    </row>
    <row r="47" spans="1:3" ht="5.0999999999999996" customHeight="1" x14ac:dyDescent="0.3">
      <c r="A47" s="4"/>
      <c r="B47" s="1"/>
      <c r="C47" s="2"/>
    </row>
    <row r="48" spans="1:3" x14ac:dyDescent="0.3">
      <c r="A48" s="8" t="s">
        <v>45</v>
      </c>
      <c r="B48" s="9">
        <v>1</v>
      </c>
      <c r="C48" s="10" t="s">
        <v>46</v>
      </c>
    </row>
    <row r="49" spans="1:3" ht="5.0999999999999996" customHeight="1" x14ac:dyDescent="0.3">
      <c r="A49" s="4"/>
      <c r="B49" s="1"/>
      <c r="C49" s="2"/>
    </row>
    <row r="50" spans="1:3" x14ac:dyDescent="0.3">
      <c r="A50" s="8" t="s">
        <v>47</v>
      </c>
      <c r="B50" s="9">
        <v>28.46</v>
      </c>
      <c r="C50" s="10" t="s">
        <v>48</v>
      </c>
    </row>
    <row r="51" spans="1:3" ht="5.0999999999999996" customHeight="1" x14ac:dyDescent="0.3">
      <c r="A51" s="4"/>
      <c r="B51" s="1"/>
      <c r="C51" s="2"/>
    </row>
    <row r="52" spans="1:3" x14ac:dyDescent="0.3">
      <c r="A52" s="8" t="s">
        <v>49</v>
      </c>
      <c r="B52" s="9">
        <v>5.22</v>
      </c>
      <c r="C52" s="10" t="s">
        <v>50</v>
      </c>
    </row>
    <row r="53" spans="1:3" ht="5.0999999999999996" customHeight="1" thickBot="1" x14ac:dyDescent="0.35">
      <c r="A53" s="3"/>
      <c r="B53" s="17"/>
      <c r="C53" s="7"/>
    </row>
    <row r="54" spans="1:3" ht="15" thickBot="1" x14ac:dyDescent="0.35">
      <c r="A54" s="18" t="s">
        <v>4</v>
      </c>
      <c r="B54" s="21">
        <f>SUM(B5,B13,B17,B30,B31,B48,B52,B50)</f>
        <v>817.66000000000008</v>
      </c>
      <c r="C54" s="20"/>
    </row>
    <row r="55" spans="1:3" ht="37.200000000000003" x14ac:dyDescent="0.3">
      <c r="A55" s="19" t="s">
        <v>52</v>
      </c>
      <c r="B55" s="19"/>
      <c r="C55" s="19"/>
    </row>
  </sheetData>
  <mergeCells count="5">
    <mergeCell ref="A1:C1"/>
    <mergeCell ref="A2:C2"/>
    <mergeCell ref="A3:A4"/>
    <mergeCell ref="B3:B4"/>
    <mergeCell ref="C3:C4"/>
  </mergeCells>
  <printOptions horizontalCentered="1"/>
  <pageMargins left="0.7" right="0.7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2025 Funding Summary: Organizational Excellence by Major Component</dc:title>
  <dc:creator>NSF CFO</dc:creator>
  <cp:keywords>FY 2025 Funding Summary: Organizational Excellence by Major Component</cp:keywords>
  <cp:lastModifiedBy>Gary Luethke - VSG</cp:lastModifiedBy>
  <cp:lastPrinted>2024-03-11T22:43:21Z</cp:lastPrinted>
  <dcterms:created xsi:type="dcterms:W3CDTF">2023-08-04T21:15:07Z</dcterms:created>
  <dcterms:modified xsi:type="dcterms:W3CDTF">2024-04-06T11:27:00Z</dcterms:modified>
  <cp:category>FY 2025 Funding Summary: Organizational Excellence by Major Component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db8d0c5a-c8a5-4520-acb7-49d3b4f81cbd</vt:lpwstr>
  </property>
  <property fmtid="{D5CDD505-2E9C-101B-9397-08002B2CF9AE}" pid="3" name="ContainsCUI">
    <vt:lpwstr>No</vt:lpwstr>
  </property>
</Properties>
</file>