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BC599448-9C32-4C28-B46D-E340397C323A}" xr6:coauthVersionLast="47" xr6:coauthVersionMax="47" xr10:uidLastSave="{060ECDC7-3FC2-4E23-8A74-7D29AD5B0FE8}"/>
  <bookViews>
    <workbookView xWindow="-108" yWindow="-108" windowWidth="23256" windowHeight="12576" xr2:uid="{A845D8AE-0AB5-431B-8DFE-2A7F1CB270B0}"/>
  </bookViews>
  <sheets>
    <sheet name="AOAM Funding Trend" sheetId="2" r:id="rId1"/>
  </sheets>
  <definedNames>
    <definedName name="_xlnm.Print_Area" localSheetId="0">'AOAM Funding Trend'!$A$1:$G$26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D26" i="2"/>
  <c r="C26" i="2"/>
  <c r="B26" i="2"/>
  <c r="E24" i="2"/>
  <c r="E26" i="2" s="1"/>
  <c r="D24" i="2"/>
  <c r="C24" i="2"/>
  <c r="B24" i="2"/>
</calcChain>
</file>

<file path=xl/sharedStrings.xml><?xml version="1.0" encoding="utf-8"?>
<sst xmlns="http://schemas.openxmlformats.org/spreadsheetml/2006/main" count="11" uniqueCount="11">
  <si>
    <t>AOAM Funding Trend</t>
  </si>
  <si>
    <t>(Dollars in Millions)</t>
  </si>
  <si>
    <t>2019 Actual</t>
  </si>
  <si>
    <t>2020 Actual</t>
  </si>
  <si>
    <t>2021 Actual</t>
  </si>
  <si>
    <t>2022 Actual</t>
  </si>
  <si>
    <t>2025 Request</t>
  </si>
  <si>
    <t>NSF Staffing and Rent</t>
  </si>
  <si>
    <t>Services</t>
  </si>
  <si>
    <t>AOAM Total</t>
  </si>
  <si>
    <t>2023 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</si>
</sst>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right" wrapText="1"/>
    </xf>
    <xf numFmtId="2" fontId="2" fillId="0" borderId="0" xfId="0" applyNumberFormat="1" applyFont="1"/>
    <xf numFmtId="0" fontId="1" fillId="0" borderId="3" xfId="0" applyFont="1" applyBorder="1" applyAlignment="1">
      <alignment horizontal="right" vertical="top"/>
    </xf>
    <xf numFmtId="165" fontId="1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AOAM Funding Trend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900" b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(Dollars</a:t>
            </a:r>
            <a:r>
              <a:rPr lang="en-US" sz="900" b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in</a:t>
            </a:r>
            <a:r>
              <a:rPr lang="en-US" sz="900" b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742870228469767E-2"/>
          <c:y val="5.2691120376870196E-2"/>
          <c:w val="0.88948550280284566"/>
          <c:h val="0.7216962520058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'AOAM Funding Trend'!$A$24</c:f>
              <c:strCache>
                <c:ptCount val="1"/>
                <c:pt idx="0">
                  <c:v>NSF Staffing and Rent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'AOAM Funding Trend'!$B$22:$G$23</c:f>
              <c:strCache>
                <c:ptCount val="6"/>
                <c:pt idx="0">
                  <c:v>2019 Actual</c:v>
                </c:pt>
                <c:pt idx="1">
                  <c:v>2020 Actual</c:v>
                </c:pt>
                <c:pt idx="2">
                  <c:v>2021 Actual</c:v>
                </c:pt>
                <c:pt idx="3">
                  <c:v>2022 Actual</c:v>
                </c:pt>
                <c:pt idx="4">
                  <c:v>2023 Base
Plan</c:v>
                </c:pt>
                <c:pt idx="5">
                  <c:v>2025 Request</c:v>
                </c:pt>
              </c:strCache>
            </c:strRef>
          </c:cat>
          <c:val>
            <c:numRef>
              <c:f>'AOAM Funding Trend'!$B$24:$G$24</c:f>
              <c:numCache>
                <c:formatCode>[$$-409]#,##0.00</c:formatCode>
                <c:ptCount val="6"/>
                <c:pt idx="0">
                  <c:v>257.17024400000003</c:v>
                </c:pt>
                <c:pt idx="1">
                  <c:v>279.90060499999998</c:v>
                </c:pt>
                <c:pt idx="2">
                  <c:v>303.80252199999995</c:v>
                </c:pt>
                <c:pt idx="3">
                  <c:v>324.96608000000003</c:v>
                </c:pt>
                <c:pt idx="4">
                  <c:v>345.74200000000002</c:v>
                </c:pt>
                <c:pt idx="5">
                  <c:v>382.6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4-46EF-BEBB-A72BBE46B76E}"/>
            </c:ext>
          </c:extLst>
        </c:ser>
        <c:ser>
          <c:idx val="1"/>
          <c:order val="1"/>
          <c:tx>
            <c:strRef>
              <c:f>'AOAM Funding Trend'!$A$25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9485458612975181E-3"/>
                  <c:y val="4.2964554242748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34-46EF-BEBB-A72BBE46B76E}"/>
                </c:ext>
              </c:extLst>
            </c:dLbl>
            <c:dLbl>
              <c:idx val="1"/>
              <c:layout>
                <c:manualLayout>
                  <c:x val="1.3422818791946308E-2"/>
                  <c:y val="4.2964554242748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34-46EF-BEBB-A72BBE46B76E}"/>
                </c:ext>
              </c:extLst>
            </c:dLbl>
            <c:dLbl>
              <c:idx val="2"/>
              <c:layout>
                <c:manualLayout>
                  <c:x val="1.11856823266219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34-46EF-BEBB-A72BBE46B76E}"/>
                </c:ext>
              </c:extLst>
            </c:dLbl>
            <c:dLbl>
              <c:idx val="3"/>
              <c:layout>
                <c:manualLayout>
                  <c:x val="1.3422818791946308E-2"/>
                  <c:y val="-7.87674395168583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34-46EF-BEBB-A72BBE46B76E}"/>
                </c:ext>
              </c:extLst>
            </c:dLbl>
            <c:dLbl>
              <c:idx val="4"/>
              <c:layout>
                <c:manualLayout>
                  <c:x val="1.34228187919461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34-46EF-BEBB-A72BBE46B76E}"/>
                </c:ext>
              </c:extLst>
            </c:dLbl>
            <c:dLbl>
              <c:idx val="6"/>
              <c:layout>
                <c:manualLayout>
                  <c:x val="1.5659955257270531E-2"/>
                  <c:y val="-7.87674395168583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34-46EF-BEBB-A72BBE46B76E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'AOAM Funding Trend'!$B$22:$G$23</c:f>
              <c:strCache>
                <c:ptCount val="6"/>
                <c:pt idx="0">
                  <c:v>2019 Actual</c:v>
                </c:pt>
                <c:pt idx="1">
                  <c:v>2020 Actual</c:v>
                </c:pt>
                <c:pt idx="2">
                  <c:v>2021 Actual</c:v>
                </c:pt>
                <c:pt idx="3">
                  <c:v>2022 Actual</c:v>
                </c:pt>
                <c:pt idx="4">
                  <c:v>2023 Base
Plan</c:v>
                </c:pt>
                <c:pt idx="5">
                  <c:v>2025 Request</c:v>
                </c:pt>
              </c:strCache>
            </c:strRef>
          </c:cat>
          <c:val>
            <c:numRef>
              <c:f>'AOAM Funding Trend'!$B$25:$G$25</c:f>
              <c:numCache>
                <c:formatCode>0.00</c:formatCode>
                <c:ptCount val="6"/>
                <c:pt idx="0">
                  <c:v>75.533281000000002</c:v>
                </c:pt>
                <c:pt idx="1">
                  <c:v>67.68239299999999</c:v>
                </c:pt>
                <c:pt idx="2">
                  <c:v>84.087876660000006</c:v>
                </c:pt>
                <c:pt idx="3">
                  <c:v>95.247415999999987</c:v>
                </c:pt>
                <c:pt idx="4">
                  <c:v>115.50200000000001</c:v>
                </c:pt>
                <c:pt idx="5">
                  <c:v>121.4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34-46EF-BEBB-A72BBE46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722471328"/>
        <c:axId val="722474936"/>
      </c:barChart>
      <c:catAx>
        <c:axId val="72247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22474936"/>
        <c:crosses val="autoZero"/>
        <c:auto val="1"/>
        <c:lblAlgn val="ctr"/>
        <c:lblOffset val="100"/>
        <c:noMultiLvlLbl val="0"/>
      </c:catAx>
      <c:valAx>
        <c:axId val="7224749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2247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20509432965173"/>
          <c:y val="0.8975950358146495"/>
          <c:w val="0.39401204882946678"/>
          <c:h val="7.7905224252983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22226</xdr:rowOff>
    </xdr:from>
    <xdr:to>
      <xdr:col>6</xdr:col>
      <xdr:colOff>704850</xdr:colOff>
      <xdr:row>16</xdr:row>
      <xdr:rowOff>177800</xdr:rowOff>
    </xdr:to>
    <xdr:graphicFrame macro="">
      <xdr:nvGraphicFramePr>
        <xdr:cNvPr id="2" name="Chart 1" descr="AOAM Funding Trend&#10;">
          <a:extLst>
            <a:ext uri="{FF2B5EF4-FFF2-40B4-BE49-F238E27FC236}">
              <a16:creationId xmlns:a16="http://schemas.microsoft.com/office/drawing/2014/main" id="{D3120913-A2C0-4932-A3FF-43914DE9E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B93-2E17-43AF-A6B6-058A36970A66}">
  <sheetPr>
    <pageSetUpPr fitToPage="1"/>
  </sheetPr>
  <dimension ref="A20:G26"/>
  <sheetViews>
    <sheetView showGridLines="0" tabSelected="1" workbookViewId="0">
      <selection activeCell="O13" sqref="O13"/>
    </sheetView>
  </sheetViews>
  <sheetFormatPr defaultRowHeight="14.4" x14ac:dyDescent="0.3"/>
  <cols>
    <col min="1" max="1" width="22.21875" bestFit="1" customWidth="1"/>
    <col min="2" max="7" width="10.6640625" customWidth="1"/>
  </cols>
  <sheetData>
    <row r="20" spans="1:7" x14ac:dyDescent="0.3">
      <c r="A20" s="9" t="s">
        <v>0</v>
      </c>
      <c r="B20" s="9"/>
      <c r="C20" s="9"/>
      <c r="D20" s="9"/>
      <c r="E20" s="9"/>
      <c r="F20" s="9"/>
      <c r="G20" s="9"/>
    </row>
    <row r="21" spans="1:7" ht="15" thickBot="1" x14ac:dyDescent="0.35">
      <c r="A21" s="10" t="s">
        <v>1</v>
      </c>
      <c r="B21" s="10"/>
      <c r="C21" s="10"/>
      <c r="D21" s="10"/>
      <c r="E21" s="10"/>
      <c r="F21" s="10"/>
      <c r="G21" s="10"/>
    </row>
    <row r="22" spans="1:7" ht="14.55" customHeight="1" x14ac:dyDescent="0.3">
      <c r="A22" s="1"/>
      <c r="B22" s="11" t="s">
        <v>2</v>
      </c>
      <c r="C22" s="11" t="s">
        <v>3</v>
      </c>
      <c r="D22" s="11" t="s">
        <v>4</v>
      </c>
      <c r="E22" s="11" t="s">
        <v>5</v>
      </c>
      <c r="F22" s="11" t="s">
        <v>10</v>
      </c>
      <c r="G22" s="11" t="s">
        <v>6</v>
      </c>
    </row>
    <row r="23" spans="1:7" ht="30.45" customHeight="1" x14ac:dyDescent="0.3">
      <c r="A23" s="2"/>
      <c r="B23" s="12"/>
      <c r="C23" s="12"/>
      <c r="D23" s="12"/>
      <c r="E23" s="12"/>
      <c r="F23" s="12"/>
      <c r="G23" s="12"/>
    </row>
    <row r="24" spans="1:7" x14ac:dyDescent="0.3">
      <c r="A24" s="3" t="s">
        <v>7</v>
      </c>
      <c r="B24" s="4">
        <f>233.3+23.870244</f>
        <v>257.17024400000003</v>
      </c>
      <c r="C24" s="4">
        <f>250.213622+29.686983</f>
        <v>279.90060499999998</v>
      </c>
      <c r="D24" s="4">
        <f>257.267233+46.535289</f>
        <v>303.80252199999995</v>
      </c>
      <c r="E24" s="4">
        <f>283.858331+41.107749</f>
        <v>324.96608000000003</v>
      </c>
      <c r="F24" s="4">
        <v>345.74200000000002</v>
      </c>
      <c r="G24" s="4">
        <v>382.6</v>
      </c>
    </row>
    <row r="25" spans="1:7" x14ac:dyDescent="0.3">
      <c r="A25" s="3" t="s">
        <v>8</v>
      </c>
      <c r="B25" s="5">
        <v>75.533281000000002</v>
      </c>
      <c r="C25" s="5">
        <v>67.68239299999999</v>
      </c>
      <c r="D25" s="5">
        <v>84.087876660000006</v>
      </c>
      <c r="E25" s="5">
        <v>95.247415999999987</v>
      </c>
      <c r="F25" s="5">
        <v>115.50200000000001</v>
      </c>
      <c r="G25" s="5">
        <v>121.4</v>
      </c>
    </row>
    <row r="26" spans="1:7" ht="15" thickBot="1" x14ac:dyDescent="0.35">
      <c r="A26" s="6" t="s">
        <v>9</v>
      </c>
      <c r="B26" s="7">
        <f>SUM(B24:B25)</f>
        <v>332.70352500000001</v>
      </c>
      <c r="C26" s="7">
        <f t="shared" ref="C26:G26" si="0">SUM(C24:C25)</f>
        <v>347.58299799999998</v>
      </c>
      <c r="D26" s="7">
        <f t="shared" si="0"/>
        <v>387.89039865999996</v>
      </c>
      <c r="E26" s="7">
        <f t="shared" si="0"/>
        <v>420.21349600000002</v>
      </c>
      <c r="F26" s="8">
        <f t="shared" si="0"/>
        <v>461.24400000000003</v>
      </c>
      <c r="G26" s="7">
        <f t="shared" si="0"/>
        <v>504</v>
      </c>
    </row>
  </sheetData>
  <mergeCells count="8">
    <mergeCell ref="A20:G20"/>
    <mergeCell ref="A21:G21"/>
    <mergeCell ref="B22:B23"/>
    <mergeCell ref="C22:C23"/>
    <mergeCell ref="D22:D23"/>
    <mergeCell ref="E22:E23"/>
    <mergeCell ref="F22:F23"/>
    <mergeCell ref="G22:G23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AOAM Funding Trend</vt:lpstr>
      <vt:lpstr>'AOAM Funding Trend'!Print_Area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AOAM Funding Trend</dc:title>
  <dc:creator>NSF CFO</dc:creator>
  <cp:keywords>AOAM Funding Trend</cp:keywords>
  <cp:lastModifiedBy>Gary Luethke - VSG</cp:lastModifiedBy>
  <cp:lastPrinted>2024-03-11T22:58:54Z</cp:lastPrinted>
  <dcterms:created xsi:type="dcterms:W3CDTF">2024-03-11T20:38:40Z</dcterms:created>
  <dcterms:modified xsi:type="dcterms:W3CDTF">2024-04-06T11:31:32Z</dcterms:modified>
  <cp:category>AOAM Funding Trend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7b14842a-3e36-430a-9da9-a6993ba20cf8</vt:lpwstr>
  </property>
  <property fmtid="{D5CDD505-2E9C-101B-9397-08002B2CF9AE}" pid="3" name="ContainsCUI">
    <vt:lpwstr>No</vt:lpwstr>
  </property>
</Properties>
</file>