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7" documentId="13_ncr:1_{D03F7E40-A5C6-41D8-BEEC-481A95A843F8}" xr6:coauthVersionLast="47" xr6:coauthVersionMax="47" xr10:uidLastSave="{B5C600B0-CAF0-4C9F-BE53-709F3C369045}"/>
  <bookViews>
    <workbookView xWindow="-108" yWindow="-108" windowWidth="23256" windowHeight="12576" xr2:uid="{9688B376-D2BC-44FE-9FE2-BC15B4A973C5}"/>
  </bookViews>
  <sheets>
    <sheet name="Sumry AOAM" sheetId="2" r:id="rId1"/>
  </sheets>
  <definedNames>
    <definedName name="_xlnm.Print_Area" localSheetId="0">'Sumry AOAM'!$A$1:$F$14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E12" i="2" s="1"/>
  <c r="B12" i="2"/>
  <c r="F12" i="2" s="1"/>
  <c r="E11" i="2"/>
  <c r="F11" i="2" s="1"/>
  <c r="E10" i="2"/>
  <c r="F10" i="2" s="1"/>
  <c r="E9" i="2"/>
  <c r="F9" i="2" s="1"/>
  <c r="F8" i="2"/>
  <c r="E8" i="2"/>
  <c r="E7" i="2"/>
  <c r="F7" i="2" s="1"/>
  <c r="F6" i="2"/>
  <c r="E6" i="2"/>
  <c r="E5" i="2"/>
  <c r="F5" i="2" s="1"/>
</calcChain>
</file>

<file path=xl/sharedStrings.xml><?xml version="1.0" encoding="utf-8"?>
<sst xmlns="http://schemas.openxmlformats.org/spreadsheetml/2006/main" count="18" uniqueCount="18">
  <si>
    <t>Agency Operations and Award Management Funding Summary</t>
  </si>
  <si>
    <t>(Dollars in Millions)</t>
  </si>
  <si>
    <t>FY 2023 
Base Plan</t>
  </si>
  <si>
    <t>FY 2024 (TBD)</t>
  </si>
  <si>
    <t>FY 2025 
Request</t>
  </si>
  <si>
    <t>Change over 
FY 2023 Base Plan</t>
  </si>
  <si>
    <t>Amount</t>
  </si>
  <si>
    <t>Percent</t>
  </si>
  <si>
    <r>
      <t>Personnel Compensation and Benefits</t>
    </r>
    <r>
      <rPr>
        <vertAlign val="superscript"/>
        <sz val="9"/>
        <rFont val="Open Sans"/>
        <family val="2"/>
      </rPr>
      <t>1</t>
    </r>
  </si>
  <si>
    <t>Management of Human Capital</t>
  </si>
  <si>
    <t>Travel</t>
  </si>
  <si>
    <t>Information Technology</t>
  </si>
  <si>
    <t xml:space="preserve">Space Rental </t>
  </si>
  <si>
    <r>
      <t>Operating Expenses</t>
    </r>
    <r>
      <rPr>
        <vertAlign val="superscript"/>
        <sz val="9"/>
        <rFont val="Open Sans"/>
      </rPr>
      <t>2</t>
    </r>
  </si>
  <si>
    <t>Building and Administrative Services</t>
  </si>
  <si>
    <t>Total</t>
  </si>
  <si>
    <r>
      <t>1</t>
    </r>
    <r>
      <rPr>
        <sz val="8"/>
        <rFont val="Open Sans"/>
        <family val="2"/>
      </rPr>
      <t xml:space="preserve"> Not included in the FY 2023 PC&amp;B amount is carryover of $4.40 million and estimated ACRs of $7.0 million which bring the total for FY 2023 personnel costs to $330.0 million. Not included in the FY 2025 PC&amp;B is estimated ACRs of $4.50 million bringing the total for FY 2025 personnel costs to $353.82.</t>
    </r>
  </si>
  <si>
    <r>
      <rPr>
        <vertAlign val="superscript"/>
        <sz val="8"/>
        <rFont val="Open Sans"/>
      </rPr>
      <t>2</t>
    </r>
    <r>
      <rPr>
        <sz val="8"/>
        <rFont val="Open Sans"/>
      </rPr>
      <t xml:space="preserve"> FY 2023 Base Plan restated for comparability with the FY 2025 Request to reflect movement of activities from the AOAM account under Operating Expenses/Award Monitoring &amp; Assistance to the R&amp;RA account.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</si>
</sst>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_(* #,##0_);_(* \(#,##0\);_(* &quot;-   &quot;_);_(@_)"/>
    <numFmt numFmtId="166" formatCode="0.0%;\-0.0%;&quot;-&quot;??"/>
    <numFmt numFmtId="167" formatCode="#,##0.00;\-#,##0.00;&quot;-&quot;??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vertAlign val="superscript"/>
      <sz val="9"/>
      <name val="Open Sans"/>
      <family val="2"/>
    </font>
    <font>
      <vertAlign val="superscript"/>
      <sz val="9"/>
      <name val="Open Sans"/>
    </font>
    <font>
      <b/>
      <sz val="9"/>
      <color theme="1"/>
      <name val="Open Sans"/>
    </font>
    <font>
      <vertAlign val="superscript"/>
      <sz val="8"/>
      <name val="Open Sans"/>
      <family val="2"/>
    </font>
    <font>
      <sz val="8"/>
      <name val="Open Sans"/>
      <family val="2"/>
    </font>
    <font>
      <sz val="8"/>
      <name val="Open Sans"/>
    </font>
    <font>
      <vertAlign val="superscript"/>
      <sz val="8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horizontal="right" vertical="top"/>
    </xf>
    <xf numFmtId="166" fontId="4" fillId="0" borderId="0" xfId="1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top"/>
    </xf>
    <xf numFmtId="4" fontId="4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66" fontId="3" fillId="0" borderId="0" xfId="1" applyNumberFormat="1" applyFont="1" applyFill="1" applyBorder="1" applyAlignment="1">
      <alignment horizontal="right" vertical="top"/>
    </xf>
    <xf numFmtId="4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3" xfId="0" applyNumberFormat="1" applyFont="1" applyBorder="1" applyAlignment="1">
      <alignment vertical="top"/>
    </xf>
    <xf numFmtId="4" fontId="4" fillId="0" borderId="3" xfId="0" applyNumberFormat="1" applyFont="1" applyBorder="1" applyAlignment="1">
      <alignment vertical="top"/>
    </xf>
    <xf numFmtId="165" fontId="4" fillId="0" borderId="3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vertical="top"/>
    </xf>
    <xf numFmtId="167" fontId="3" fillId="0" borderId="3" xfId="0" applyNumberFormat="1" applyFont="1" applyBorder="1" applyAlignment="1">
      <alignment vertical="top"/>
    </xf>
    <xf numFmtId="166" fontId="3" fillId="0" borderId="3" xfId="1" applyNumberFormat="1" applyFont="1" applyFill="1" applyBorder="1" applyAlignment="1">
      <alignment horizontal="right" vertical="top"/>
    </xf>
    <xf numFmtId="49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vertical="top"/>
    </xf>
    <xf numFmtId="165" fontId="7" fillId="0" borderId="0" xfId="0" applyNumberFormat="1" applyFont="1" applyAlignment="1">
      <alignment horizontal="right" vertical="top"/>
    </xf>
    <xf numFmtId="166" fontId="2" fillId="0" borderId="1" xfId="1" applyNumberFormat="1" applyFont="1" applyFill="1" applyBorder="1" applyAlignment="1">
      <alignment horizontal="right" vertical="top"/>
    </xf>
    <xf numFmtId="49" fontId="8" fillId="0" borderId="2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7F1A-CA7E-4310-A2C3-9B7EC3612735}">
  <sheetPr>
    <pageSetUpPr fitToPage="1"/>
  </sheetPr>
  <dimension ref="A1:F14"/>
  <sheetViews>
    <sheetView showGridLines="0" tabSelected="1" workbookViewId="0">
      <selection activeCell="A14" sqref="A14"/>
    </sheetView>
  </sheetViews>
  <sheetFormatPr defaultRowHeight="14.4" x14ac:dyDescent="0.3"/>
  <cols>
    <col min="1" max="1" width="32.77734375" customWidth="1"/>
    <col min="2" max="6" width="9.5546875" customWidth="1"/>
  </cols>
  <sheetData>
    <row r="1" spans="1:6" ht="16.05" customHeight="1" x14ac:dyDescent="0.3">
      <c r="A1" s="26" t="s">
        <v>0</v>
      </c>
      <c r="B1" s="26"/>
      <c r="C1" s="26"/>
      <c r="D1" s="26"/>
      <c r="E1" s="26"/>
      <c r="F1" s="26"/>
    </row>
    <row r="2" spans="1:6" ht="15" customHeight="1" thickBot="1" x14ac:dyDescent="0.35">
      <c r="A2" s="27" t="s">
        <v>1</v>
      </c>
      <c r="B2" s="27"/>
      <c r="C2" s="27"/>
      <c r="D2" s="27"/>
      <c r="E2" s="27"/>
      <c r="F2" s="27"/>
    </row>
    <row r="3" spans="1:6" ht="30" customHeight="1" x14ac:dyDescent="0.3">
      <c r="A3" s="1"/>
      <c r="B3" s="28" t="s">
        <v>2</v>
      </c>
      <c r="C3" s="30" t="s">
        <v>3</v>
      </c>
      <c r="D3" s="30" t="s">
        <v>4</v>
      </c>
      <c r="E3" s="32" t="s">
        <v>5</v>
      </c>
      <c r="F3" s="32"/>
    </row>
    <row r="4" spans="1:6" ht="15" customHeight="1" x14ac:dyDescent="0.3">
      <c r="A4" s="2"/>
      <c r="B4" s="29"/>
      <c r="C4" s="31"/>
      <c r="D4" s="31"/>
      <c r="E4" s="3" t="s">
        <v>6</v>
      </c>
      <c r="F4" s="3" t="s">
        <v>7</v>
      </c>
    </row>
    <row r="5" spans="1:6" ht="15" customHeight="1" x14ac:dyDescent="0.3">
      <c r="A5" s="4" t="s">
        <v>8</v>
      </c>
      <c r="B5" s="5">
        <v>318.60000000000002</v>
      </c>
      <c r="C5" s="6">
        <v>0</v>
      </c>
      <c r="D5" s="5">
        <v>349.32000000000005</v>
      </c>
      <c r="E5" s="5">
        <f t="shared" ref="E5:E11" si="0">D5-B5</f>
        <v>30.720000000000027</v>
      </c>
      <c r="F5" s="7">
        <f t="shared" ref="F5:F11" si="1">IF(B5=0,"N/A  ",E5/B5)</f>
        <v>9.6421845574388029E-2</v>
      </c>
    </row>
    <row r="6" spans="1:6" ht="15" customHeight="1" x14ac:dyDescent="0.3">
      <c r="A6" s="8" t="s">
        <v>9</v>
      </c>
      <c r="B6" s="9">
        <v>16.79</v>
      </c>
      <c r="C6" s="6">
        <v>0</v>
      </c>
      <c r="D6" s="9">
        <v>17.14</v>
      </c>
      <c r="E6" s="10">
        <f t="shared" si="0"/>
        <v>0.35000000000000142</v>
      </c>
      <c r="F6" s="11">
        <f t="shared" si="1"/>
        <v>2.0845741512805327E-2</v>
      </c>
    </row>
    <row r="7" spans="1:6" ht="15" customHeight="1" x14ac:dyDescent="0.3">
      <c r="A7" s="8" t="s">
        <v>10</v>
      </c>
      <c r="B7" s="9">
        <v>6.1040000000000001</v>
      </c>
      <c r="C7" s="6">
        <v>0</v>
      </c>
      <c r="D7" s="12">
        <v>6.14</v>
      </c>
      <c r="E7" s="10">
        <f t="shared" si="0"/>
        <v>3.5999999999999588E-2</v>
      </c>
      <c r="F7" s="11">
        <f t="shared" si="1"/>
        <v>5.8977719528177566E-3</v>
      </c>
    </row>
    <row r="8" spans="1:6" ht="15" customHeight="1" x14ac:dyDescent="0.3">
      <c r="A8" s="13" t="s">
        <v>11</v>
      </c>
      <c r="B8" s="9">
        <v>38.53</v>
      </c>
      <c r="C8" s="6">
        <v>0</v>
      </c>
      <c r="D8" s="12">
        <v>44.08</v>
      </c>
      <c r="E8" s="10">
        <f t="shared" si="0"/>
        <v>5.5499999999999972</v>
      </c>
      <c r="F8" s="11">
        <f t="shared" si="1"/>
        <v>0.14404360238774971</v>
      </c>
    </row>
    <row r="9" spans="1:6" ht="15" customHeight="1" x14ac:dyDescent="0.3">
      <c r="A9" s="13" t="s">
        <v>12</v>
      </c>
      <c r="B9" s="9">
        <v>27.141999999999999</v>
      </c>
      <c r="C9" s="6">
        <v>0</v>
      </c>
      <c r="D9" s="12">
        <v>33.28</v>
      </c>
      <c r="E9" s="10">
        <f t="shared" si="0"/>
        <v>6.1380000000000017</v>
      </c>
      <c r="F9" s="11">
        <f t="shared" si="1"/>
        <v>0.22614398349421566</v>
      </c>
    </row>
    <row r="10" spans="1:6" ht="15" customHeight="1" x14ac:dyDescent="0.3">
      <c r="A10" s="8" t="s">
        <v>13</v>
      </c>
      <c r="B10" s="9">
        <v>26.691000000000003</v>
      </c>
      <c r="C10" s="6">
        <v>0</v>
      </c>
      <c r="D10" s="12">
        <v>28.97</v>
      </c>
      <c r="E10" s="10">
        <f t="shared" si="0"/>
        <v>2.2789999999999964</v>
      </c>
      <c r="F10" s="11">
        <f t="shared" si="1"/>
        <v>8.5384586564759515E-2</v>
      </c>
    </row>
    <row r="11" spans="1:6" ht="15" customHeight="1" x14ac:dyDescent="0.3">
      <c r="A11" s="14" t="s">
        <v>14</v>
      </c>
      <c r="B11" s="15">
        <v>27.387</v>
      </c>
      <c r="C11" s="16">
        <v>0</v>
      </c>
      <c r="D11" s="17">
        <v>25.07</v>
      </c>
      <c r="E11" s="18">
        <f t="shared" si="0"/>
        <v>-2.3170000000000002</v>
      </c>
      <c r="F11" s="19">
        <f t="shared" si="1"/>
        <v>-8.46021835177274E-2</v>
      </c>
    </row>
    <row r="12" spans="1:6" ht="16.05" customHeight="1" thickBot="1" x14ac:dyDescent="0.35">
      <c r="A12" s="20" t="s">
        <v>15</v>
      </c>
      <c r="B12" s="21">
        <f>SUM(B5:B11)</f>
        <v>461.24399999999997</v>
      </c>
      <c r="C12" s="22">
        <v>0</v>
      </c>
      <c r="D12" s="21">
        <f>SUM(D5:D11)</f>
        <v>504.00000000000006</v>
      </c>
      <c r="E12" s="21">
        <f>D12-B12</f>
        <v>42.756000000000085</v>
      </c>
      <c r="F12" s="23">
        <f>IF(B12=0,"N/A  ",E12/B12)</f>
        <v>9.2697140775815159E-2</v>
      </c>
    </row>
    <row r="13" spans="1:6" ht="85.2" x14ac:dyDescent="0.3">
      <c r="A13" s="24" t="s">
        <v>16</v>
      </c>
      <c r="B13" s="24"/>
      <c r="C13" s="24"/>
      <c r="D13" s="24"/>
      <c r="E13" s="24"/>
      <c r="F13" s="24"/>
    </row>
    <row r="14" spans="1:6" ht="61.2" x14ac:dyDescent="0.3">
      <c r="A14" s="25" t="s">
        <v>17</v>
      </c>
      <c r="B14" s="25"/>
      <c r="C14" s="25"/>
      <c r="D14" s="25"/>
      <c r="E14" s="25"/>
      <c r="F14" s="25"/>
    </row>
  </sheetData>
  <mergeCells count="6">
    <mergeCell ref="A1:F1"/>
    <mergeCell ref="A2:F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Sumry AOAM</vt:lpstr>
      <vt:lpstr>'Sumry AOAM'!Print_Area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Agency Operations and Award Management Funding Summary</dc:title>
  <dc:creator>NSF CFO</dc:creator>
  <cp:keywords>Agency Operations and Award Management Funding Summary</cp:keywords>
  <cp:lastModifiedBy>Gary Luethke - VSG</cp:lastModifiedBy>
  <cp:lastPrinted>2024-03-11T23:00:50Z</cp:lastPrinted>
  <dcterms:created xsi:type="dcterms:W3CDTF">2024-03-11T20:40:42Z</dcterms:created>
  <dcterms:modified xsi:type="dcterms:W3CDTF">2024-04-06T11:40:20Z</dcterms:modified>
  <cp:category>Agency Operations and Award Management Funding Summary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acd6bf0b-bb9b-4924-883e-91859e8c0011</vt:lpwstr>
  </property>
  <property fmtid="{D5CDD505-2E9C-101B-9397-08002B2CF9AE}" pid="3" name="ContainsCUI">
    <vt:lpwstr>No</vt:lpwstr>
  </property>
</Properties>
</file>