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46017532-A887-4207-AB3B-7F0985FCE994}" xr6:coauthVersionLast="47" xr6:coauthVersionMax="47" xr10:uidLastSave="{60535198-173C-44D4-B4F0-952E45811D2C}"/>
  <bookViews>
    <workbookView xWindow="-108" yWindow="-108" windowWidth="23256" windowHeight="12576" xr2:uid="{C2F0CCD1-C04D-4FE4-9E4E-977607C6159C}"/>
  </bookViews>
  <sheets>
    <sheet name="AOAM by Obj Class" sheetId="2" r:id="rId1"/>
  </sheets>
  <definedNames>
    <definedName name="_xlnm.Print_Area" localSheetId="0">'AOAM by Obj Class'!$A$1:$G$20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E18" i="2"/>
  <c r="F18" i="2" s="1"/>
  <c r="E17" i="2"/>
  <c r="F17" i="2" s="1"/>
  <c r="F16" i="2"/>
  <c r="E16" i="2"/>
  <c r="E15" i="2"/>
  <c r="F15" i="2" s="1"/>
  <c r="E14" i="2"/>
  <c r="F14" i="2" s="1"/>
  <c r="B13" i="2"/>
  <c r="E12" i="2"/>
  <c r="F12" i="2" s="1"/>
  <c r="E11" i="2"/>
  <c r="F11" i="2" s="1"/>
  <c r="E10" i="2"/>
  <c r="F10" i="2" s="1"/>
  <c r="F9" i="2"/>
  <c r="E9" i="2"/>
  <c r="E8" i="2"/>
  <c r="F8" i="2" s="1"/>
  <c r="E7" i="2"/>
  <c r="F7" i="2" s="1"/>
  <c r="E6" i="2"/>
  <c r="F6" i="2" s="1"/>
  <c r="E5" i="2"/>
  <c r="F5" i="2" s="1"/>
  <c r="F13" i="2" l="1"/>
  <c r="E19" i="2"/>
  <c r="E13" i="2"/>
  <c r="B19" i="2"/>
  <c r="F19" i="2" l="1"/>
</calcChain>
</file>

<file path=xl/sharedStrings.xml><?xml version="1.0" encoding="utf-8"?>
<sst xmlns="http://schemas.openxmlformats.org/spreadsheetml/2006/main" count="24" uniqueCount="24">
  <si>
    <t>AOAM by Object Class</t>
  </si>
  <si>
    <t>(Dollars in Thousands)</t>
  </si>
  <si>
    <t>FY 2023 
Base Plan</t>
  </si>
  <si>
    <t>FY 2024 (TBD)</t>
  </si>
  <si>
    <t>FY 2025 
Request</t>
  </si>
  <si>
    <t>Change over 
FY 2023 Base Plan</t>
  </si>
  <si>
    <t>Amount</t>
  </si>
  <si>
    <t>Percent</t>
  </si>
  <si>
    <t>Personnel Compensation</t>
  </si>
  <si>
    <t>Personnel Benefits</t>
  </si>
  <si>
    <t>Travel and Transportation of Persons</t>
  </si>
  <si>
    <t>Transportation of Things</t>
  </si>
  <si>
    <t>Rental Payments to GSA</t>
  </si>
  <si>
    <t>Rental Payments to Others</t>
  </si>
  <si>
    <t>Communications, Utilities and Misc. Charges</t>
  </si>
  <si>
    <t>Printing and Reproduction</t>
  </si>
  <si>
    <r>
      <t>Advisory and Assistance Services</t>
    </r>
    <r>
      <rPr>
        <vertAlign val="superscript"/>
        <sz val="9"/>
        <rFont val="Open Sans"/>
      </rPr>
      <t>1</t>
    </r>
  </si>
  <si>
    <t>Other Services</t>
  </si>
  <si>
    <t>Purchases of Goods &amp; Srvcs from Gov't. Accts</t>
  </si>
  <si>
    <t>Operations and Maintenance of Equipment</t>
  </si>
  <si>
    <t>Supplies and Materials</t>
  </si>
  <si>
    <t>Equipment</t>
  </si>
  <si>
    <t>Total</t>
  </si>
  <si>
    <r>
      <rPr>
        <vertAlign val="superscript"/>
        <sz val="8"/>
        <rFont val="Open Sans"/>
      </rPr>
      <t>1</t>
    </r>
    <r>
      <rPr>
        <sz val="8"/>
        <rFont val="Open Sans"/>
      </rPr>
      <t xml:space="preserve"> FY 2023 Base Plan restated for comparability with the FY 2025 Request to reflect movement of activities from the AOAM account under Operating Expenses/Award Monitoring &amp; Assistance to the R&amp;RA account.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</si>
</sst>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[$$-409]* #,##0_);_([$$-409]* \(#,##0\);_([$$-409]* &quot;-&quot;_);_(@_)"/>
    <numFmt numFmtId="165" formatCode="&quot;$&quot;#,##0"/>
    <numFmt numFmtId="166" formatCode="_(* #,##0_);_(* \(#,##0\);_(* &quot;-   &quot;_);_(@_)"/>
    <numFmt numFmtId="167" formatCode="&quot;$&quot;#,##0;\-&quot;$&quot;#,##0;&quot;-&quot;??"/>
    <numFmt numFmtId="168" formatCode="0.0%;\-0.0%;&quot;-&quot;??"/>
    <numFmt numFmtId="169" formatCode="#,##0;\-#,##0;&quot;-&quot;??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vertAlign val="superscript"/>
      <sz val="9"/>
      <name val="Open Sans"/>
    </font>
    <font>
      <b/>
      <sz val="9"/>
      <color theme="1"/>
      <name val="Open Sans"/>
    </font>
    <font>
      <sz val="8"/>
      <name val="Open Sans"/>
    </font>
    <font>
      <vertAlign val="superscript"/>
      <sz val="8"/>
      <name val="Open Sans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/>
  </cellStyleXfs>
  <cellXfs count="33">
    <xf numFmtId="0" fontId="0" fillId="0" borderId="0" xfId="0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49" fontId="3" fillId="2" borderId="0" xfId="0" applyNumberFormat="1" applyFont="1" applyFill="1" applyAlignment="1">
      <alignment vertical="top"/>
    </xf>
    <xf numFmtId="165" fontId="3" fillId="0" borderId="0" xfId="2" applyNumberFormat="1" applyFont="1"/>
    <xf numFmtId="166" fontId="4" fillId="0" borderId="0" xfId="0" applyNumberFormat="1" applyFont="1" applyAlignment="1">
      <alignment horizontal="right" vertical="top"/>
    </xf>
    <xf numFmtId="167" fontId="3" fillId="0" borderId="4" xfId="0" applyNumberFormat="1" applyFont="1" applyBorder="1"/>
    <xf numFmtId="168" fontId="3" fillId="2" borderId="4" xfId="1" applyNumberFormat="1" applyFont="1" applyFill="1" applyBorder="1" applyAlignment="1">
      <alignment horizontal="right"/>
    </xf>
    <xf numFmtId="3" fontId="3" fillId="0" borderId="0" xfId="2" applyNumberFormat="1" applyFont="1"/>
    <xf numFmtId="169" fontId="3" fillId="0" borderId="0" xfId="0" applyNumberFormat="1" applyFont="1"/>
    <xf numFmtId="168" fontId="3" fillId="2" borderId="0" xfId="1" applyNumberFormat="1" applyFont="1" applyFill="1" applyBorder="1" applyAlignment="1">
      <alignment horizontal="right"/>
    </xf>
    <xf numFmtId="169" fontId="3" fillId="2" borderId="0" xfId="0" applyNumberFormat="1" applyFont="1" applyFill="1"/>
    <xf numFmtId="49" fontId="3" fillId="2" borderId="0" xfId="0" applyNumberFormat="1" applyFont="1" applyFill="1" applyAlignment="1">
      <alignment horizontal="left" vertical="top"/>
    </xf>
    <xf numFmtId="49" fontId="3" fillId="2" borderId="3" xfId="0" applyNumberFormat="1" applyFont="1" applyFill="1" applyBorder="1" applyAlignment="1">
      <alignment vertical="top"/>
    </xf>
    <xf numFmtId="3" fontId="3" fillId="0" borderId="3" xfId="2" applyNumberFormat="1" applyFont="1" applyBorder="1"/>
    <xf numFmtId="166" fontId="4" fillId="0" borderId="3" xfId="0" applyNumberFormat="1" applyFont="1" applyBorder="1" applyAlignment="1">
      <alignment horizontal="right" vertical="top"/>
    </xf>
    <xf numFmtId="169" fontId="3" fillId="2" borderId="3" xfId="0" applyNumberFormat="1" applyFont="1" applyFill="1" applyBorder="1"/>
    <xf numFmtId="168" fontId="3" fillId="2" borderId="3" xfId="1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vertical="top"/>
    </xf>
    <xf numFmtId="167" fontId="2" fillId="0" borderId="1" xfId="0" applyNumberFormat="1" applyFont="1" applyBorder="1"/>
    <xf numFmtId="166" fontId="6" fillId="0" borderId="1" xfId="0" applyNumberFormat="1" applyFont="1" applyBorder="1" applyAlignment="1">
      <alignment horizontal="right" vertical="top"/>
    </xf>
    <xf numFmtId="167" fontId="2" fillId="2" borderId="1" xfId="0" applyNumberFormat="1" applyFont="1" applyFill="1" applyBorder="1"/>
    <xf numFmtId="168" fontId="2" fillId="2" borderId="1" xfId="1" applyNumberFormat="1" applyFont="1" applyFill="1" applyBorder="1" applyAlignment="1">
      <alignment horizontal="right"/>
    </xf>
    <xf numFmtId="0" fontId="9" fillId="0" borderId="0" xfId="0" applyFont="1"/>
    <xf numFmtId="49" fontId="7" fillId="0" borderId="0" xfId="0" applyNumberFormat="1" applyFont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3">
    <cellStyle name="Normal" xfId="0" builtinId="0"/>
    <cellStyle name="Normal 2" xfId="2" xr:uid="{FC68E8CF-DC9F-4F4C-9B32-0397CDCD176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79D7-D389-423E-A6A1-59FBBA47121B}">
  <sheetPr>
    <pageSetUpPr fitToPage="1"/>
  </sheetPr>
  <dimension ref="A1:F25"/>
  <sheetViews>
    <sheetView showGridLines="0" tabSelected="1" workbookViewId="0">
      <selection activeCell="H19" sqref="H19"/>
    </sheetView>
  </sheetViews>
  <sheetFormatPr defaultRowHeight="14.4" x14ac:dyDescent="0.3"/>
  <cols>
    <col min="1" max="1" width="36.5546875" bestFit="1" customWidth="1"/>
    <col min="2" max="6" width="9.5546875" customWidth="1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15" thickBot="1" x14ac:dyDescent="0.35">
      <c r="A2" s="27" t="s">
        <v>1</v>
      </c>
      <c r="B2" s="27"/>
      <c r="C2" s="27"/>
      <c r="D2" s="27"/>
      <c r="E2" s="27"/>
      <c r="F2" s="27"/>
    </row>
    <row r="3" spans="1:6" ht="30" customHeight="1" x14ac:dyDescent="0.3">
      <c r="A3" s="1"/>
      <c r="B3" s="28" t="s">
        <v>2</v>
      </c>
      <c r="C3" s="30" t="s">
        <v>3</v>
      </c>
      <c r="D3" s="30" t="s">
        <v>4</v>
      </c>
      <c r="E3" s="32" t="s">
        <v>5</v>
      </c>
      <c r="F3" s="32"/>
    </row>
    <row r="4" spans="1:6" x14ac:dyDescent="0.3">
      <c r="A4" s="2"/>
      <c r="B4" s="29"/>
      <c r="C4" s="31"/>
      <c r="D4" s="31"/>
      <c r="E4" s="3" t="s">
        <v>6</v>
      </c>
      <c r="F4" s="3" t="s">
        <v>7</v>
      </c>
    </row>
    <row r="5" spans="1:6" x14ac:dyDescent="0.3">
      <c r="A5" s="4" t="s">
        <v>8</v>
      </c>
      <c r="B5" s="5">
        <v>238000</v>
      </c>
      <c r="C5" s="6">
        <v>0</v>
      </c>
      <c r="D5" s="5">
        <v>257779</v>
      </c>
      <c r="E5" s="7">
        <f>D5-B5</f>
        <v>19779</v>
      </c>
      <c r="F5" s="8">
        <f>IF(B5=0,"N/A  ",E5/B5)</f>
        <v>8.3105042016806727E-2</v>
      </c>
    </row>
    <row r="6" spans="1:6" x14ac:dyDescent="0.3">
      <c r="A6" s="4" t="s">
        <v>9</v>
      </c>
      <c r="B6" s="9">
        <v>80600</v>
      </c>
      <c r="C6" s="6">
        <v>0</v>
      </c>
      <c r="D6" s="9">
        <v>91541</v>
      </c>
      <c r="E6" s="10">
        <f t="shared" ref="E6:E19" si="0">D6-B6</f>
        <v>10941</v>
      </c>
      <c r="F6" s="11">
        <f t="shared" ref="F6:F19" si="1">IF(B6=0,"N/A  ",E6/B6)</f>
        <v>0.13574441687344913</v>
      </c>
    </row>
    <row r="7" spans="1:6" x14ac:dyDescent="0.3">
      <c r="A7" s="4" t="s">
        <v>10</v>
      </c>
      <c r="B7" s="9">
        <v>6104</v>
      </c>
      <c r="C7" s="6">
        <v>0</v>
      </c>
      <c r="D7" s="9">
        <v>6140</v>
      </c>
      <c r="E7" s="10">
        <f t="shared" si="0"/>
        <v>36</v>
      </c>
      <c r="F7" s="11">
        <f t="shared" si="1"/>
        <v>5.8977719528178242E-3</v>
      </c>
    </row>
    <row r="8" spans="1:6" x14ac:dyDescent="0.3">
      <c r="A8" s="4" t="s">
        <v>11</v>
      </c>
      <c r="B8" s="9">
        <v>769</v>
      </c>
      <c r="C8" s="6">
        <v>0</v>
      </c>
      <c r="D8" s="9">
        <v>800</v>
      </c>
      <c r="E8" s="10">
        <f t="shared" si="0"/>
        <v>31</v>
      </c>
      <c r="F8" s="11">
        <f t="shared" si="1"/>
        <v>4.0312093628088429E-2</v>
      </c>
    </row>
    <row r="9" spans="1:6" x14ac:dyDescent="0.3">
      <c r="A9" s="4" t="s">
        <v>12</v>
      </c>
      <c r="B9" s="9">
        <v>27142</v>
      </c>
      <c r="C9" s="6">
        <v>0</v>
      </c>
      <c r="D9" s="9">
        <v>27130</v>
      </c>
      <c r="E9" s="10">
        <f t="shared" si="0"/>
        <v>-12</v>
      </c>
      <c r="F9" s="11">
        <f t="shared" si="1"/>
        <v>-4.4211922481762582E-4</v>
      </c>
    </row>
    <row r="10" spans="1:6" x14ac:dyDescent="0.3">
      <c r="A10" s="4" t="s">
        <v>13</v>
      </c>
      <c r="B10" s="9">
        <v>1000</v>
      </c>
      <c r="C10" s="6">
        <v>0</v>
      </c>
      <c r="D10" s="9">
        <v>1000</v>
      </c>
      <c r="E10" s="10">
        <f t="shared" si="0"/>
        <v>0</v>
      </c>
      <c r="F10" s="11">
        <f t="shared" si="1"/>
        <v>0</v>
      </c>
    </row>
    <row r="11" spans="1:6" x14ac:dyDescent="0.3">
      <c r="A11" s="4" t="s">
        <v>14</v>
      </c>
      <c r="B11" s="9">
        <v>450</v>
      </c>
      <c r="C11" s="6">
        <v>0</v>
      </c>
      <c r="D11" s="9">
        <v>670</v>
      </c>
      <c r="E11" s="10">
        <f t="shared" si="0"/>
        <v>220</v>
      </c>
      <c r="F11" s="11">
        <f t="shared" si="1"/>
        <v>0.48888888888888887</v>
      </c>
    </row>
    <row r="12" spans="1:6" x14ac:dyDescent="0.3">
      <c r="A12" s="4" t="s">
        <v>15</v>
      </c>
      <c r="B12" s="9">
        <v>55</v>
      </c>
      <c r="C12" s="6">
        <v>0</v>
      </c>
      <c r="D12" s="9">
        <v>45</v>
      </c>
      <c r="E12" s="10">
        <f t="shared" si="0"/>
        <v>-10</v>
      </c>
      <c r="F12" s="11">
        <f t="shared" si="1"/>
        <v>-0.18181818181818182</v>
      </c>
    </row>
    <row r="13" spans="1:6" x14ac:dyDescent="0.3">
      <c r="A13" s="4" t="s">
        <v>16</v>
      </c>
      <c r="B13" s="9">
        <f>54692-1756</f>
        <v>52936</v>
      </c>
      <c r="C13" s="6">
        <v>0</v>
      </c>
      <c r="D13" s="9">
        <v>56999</v>
      </c>
      <c r="E13" s="12">
        <f t="shared" si="0"/>
        <v>4063</v>
      </c>
      <c r="F13" s="11">
        <f t="shared" si="1"/>
        <v>7.6753060299229264E-2</v>
      </c>
    </row>
    <row r="14" spans="1:6" x14ac:dyDescent="0.3">
      <c r="A14" s="4" t="s">
        <v>17</v>
      </c>
      <c r="B14" s="9">
        <v>36000</v>
      </c>
      <c r="C14" s="6">
        <v>0</v>
      </c>
      <c r="D14" s="9">
        <v>38786</v>
      </c>
      <c r="E14" s="12">
        <f t="shared" si="0"/>
        <v>2786</v>
      </c>
      <c r="F14" s="11">
        <f t="shared" si="1"/>
        <v>7.7388888888888882E-2</v>
      </c>
    </row>
    <row r="15" spans="1:6" x14ac:dyDescent="0.3">
      <c r="A15" s="13" t="s">
        <v>18</v>
      </c>
      <c r="B15" s="9">
        <v>14000</v>
      </c>
      <c r="C15" s="6">
        <v>0</v>
      </c>
      <c r="D15" s="9">
        <v>19000</v>
      </c>
      <c r="E15" s="12">
        <f t="shared" si="0"/>
        <v>5000</v>
      </c>
      <c r="F15" s="11">
        <f t="shared" si="1"/>
        <v>0.35714285714285715</v>
      </c>
    </row>
    <row r="16" spans="1:6" x14ac:dyDescent="0.3">
      <c r="A16" s="4" t="s">
        <v>19</v>
      </c>
      <c r="B16" s="9">
        <v>238</v>
      </c>
      <c r="C16" s="6">
        <v>0</v>
      </c>
      <c r="D16" s="9">
        <v>90</v>
      </c>
      <c r="E16" s="12">
        <f t="shared" si="0"/>
        <v>-148</v>
      </c>
      <c r="F16" s="11">
        <f t="shared" si="1"/>
        <v>-0.62184873949579833</v>
      </c>
    </row>
    <row r="17" spans="1:6" x14ac:dyDescent="0.3">
      <c r="A17" s="4" t="s">
        <v>20</v>
      </c>
      <c r="B17" s="9">
        <v>450</v>
      </c>
      <c r="C17" s="6">
        <v>0</v>
      </c>
      <c r="D17" s="9">
        <v>650</v>
      </c>
      <c r="E17" s="12">
        <f t="shared" si="0"/>
        <v>200</v>
      </c>
      <c r="F17" s="11">
        <f t="shared" si="1"/>
        <v>0.44444444444444442</v>
      </c>
    </row>
    <row r="18" spans="1:6" x14ac:dyDescent="0.3">
      <c r="A18" s="14" t="s">
        <v>21</v>
      </c>
      <c r="B18" s="15">
        <v>3500</v>
      </c>
      <c r="C18" s="16">
        <v>0</v>
      </c>
      <c r="D18" s="15">
        <v>3370</v>
      </c>
      <c r="E18" s="17">
        <f t="shared" si="0"/>
        <v>-130</v>
      </c>
      <c r="F18" s="18">
        <f t="shared" si="1"/>
        <v>-3.7142857142857144E-2</v>
      </c>
    </row>
    <row r="19" spans="1:6" ht="15" thickBot="1" x14ac:dyDescent="0.35">
      <c r="A19" s="19" t="s">
        <v>22</v>
      </c>
      <c r="B19" s="20">
        <f>SUM(B5:B18)</f>
        <v>461244</v>
      </c>
      <c r="C19" s="21">
        <v>0</v>
      </c>
      <c r="D19" s="20">
        <f>SUM(D5:D18)</f>
        <v>504000</v>
      </c>
      <c r="E19" s="22">
        <f t="shared" si="0"/>
        <v>42756</v>
      </c>
      <c r="F19" s="23">
        <f t="shared" si="1"/>
        <v>9.2697140775814965E-2</v>
      </c>
    </row>
    <row r="20" spans="1:6" ht="61.2" x14ac:dyDescent="0.3">
      <c r="A20" s="25" t="s">
        <v>23</v>
      </c>
      <c r="B20" s="25"/>
      <c r="C20" s="25"/>
      <c r="D20" s="25"/>
      <c r="E20" s="25"/>
      <c r="F20" s="25"/>
    </row>
    <row r="25" spans="1:6" x14ac:dyDescent="0.3">
      <c r="B25" s="24"/>
    </row>
  </sheetData>
  <mergeCells count="6">
    <mergeCell ref="A1:F1"/>
    <mergeCell ref="A2:F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scale="97"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AOAM by Obj Class</vt:lpstr>
      <vt:lpstr>'AOAM by Obj Class'!Print_Area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AOAM by Object Class</dc:title>
  <dc:creator>NSF CFO</dc:creator>
  <cp:keywords>AOAM by Object Class</cp:keywords>
  <cp:lastModifiedBy>Gary Luethke - VSG</cp:lastModifiedBy>
  <cp:lastPrinted>2024-03-11T23:02:29Z</cp:lastPrinted>
  <dcterms:created xsi:type="dcterms:W3CDTF">2024-03-11T20:45:48Z</dcterms:created>
  <dcterms:modified xsi:type="dcterms:W3CDTF">2024-04-06T11:39:05Z</dcterms:modified>
  <cp:category>AOAM by Object Class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735f0ed7-b444-47b3-b99f-1acab5aaa1d1</vt:lpwstr>
  </property>
  <property fmtid="{D5CDD505-2E9C-101B-9397-08002B2CF9AE}" pid="3" name="ContainsCUI">
    <vt:lpwstr>No</vt:lpwstr>
  </property>
</Properties>
</file>