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6" documentId="13_ncr:1_{EE5B351F-7C2A-46CD-9207-1DE48B2D51D6}" xr6:coauthVersionLast="47" xr6:coauthVersionMax="47" xr10:uidLastSave="{F3EC5B2E-482E-450D-B3C6-93314F8FA15D}"/>
  <bookViews>
    <workbookView xWindow="-108" yWindow="-108" windowWidth="23256" windowHeight="12576" tabRatio="927" xr2:uid="{8BF6BD98-383E-4A89-943A-5CD440C028B2}"/>
  </bookViews>
  <sheets>
    <sheet name="Admin Support" sheetId="24" r:id="rId1"/>
  </sheets>
  <definedNames>
    <definedName name="_xlnm.Print_Area" localSheetId="0">'Admin Support'!$A$1:$G$14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4" l="1"/>
  <c r="D12" i="24" l="1"/>
  <c r="E12" i="24" s="1"/>
  <c r="F12" i="24" s="1"/>
  <c r="D11" i="24"/>
  <c r="E11" i="24" s="1"/>
  <c r="F11" i="24" s="1"/>
  <c r="D10" i="24"/>
  <c r="E9" i="24"/>
  <c r="F9" i="24" s="1"/>
  <c r="E8" i="24"/>
  <c r="F8" i="24" s="1"/>
  <c r="E7" i="24"/>
  <c r="F7" i="24" s="1"/>
  <c r="F6" i="24"/>
  <c r="E6" i="24"/>
  <c r="E5" i="24"/>
  <c r="F5" i="24" s="1"/>
  <c r="E10" i="24" l="1"/>
  <c r="F10" i="24" s="1"/>
</calcChain>
</file>

<file path=xl/sharedStrings.xml><?xml version="1.0" encoding="utf-8"?>
<sst xmlns="http://schemas.openxmlformats.org/spreadsheetml/2006/main" count="24" uniqueCount="22">
  <si>
    <t>(Dollars in Millions)</t>
  </si>
  <si>
    <t>Amount</t>
  </si>
  <si>
    <t>Percent</t>
  </si>
  <si>
    <t>FY 2025 
Request</t>
  </si>
  <si>
    <t>Other Organizational Excellence Activities</t>
  </si>
  <si>
    <t>Total R&amp;RA</t>
  </si>
  <si>
    <t>Space Rental</t>
  </si>
  <si>
    <t xml:space="preserve">  AOAM</t>
  </si>
  <si>
    <r>
      <t>Operating Expenses</t>
    </r>
    <r>
      <rPr>
        <vertAlign val="superscript"/>
        <sz val="9"/>
        <rFont val="Open Sans"/>
      </rPr>
      <t>1</t>
    </r>
  </si>
  <si>
    <t>Building &amp; Administrative Services</t>
  </si>
  <si>
    <r>
      <t>Other Program Related Administration</t>
    </r>
    <r>
      <rPr>
        <vertAlign val="superscript"/>
        <sz val="9"/>
        <rFont val="Open Sans"/>
      </rPr>
      <t>1</t>
    </r>
  </si>
  <si>
    <t xml:space="preserve">  R&amp;RA</t>
  </si>
  <si>
    <t>Total Administrative Support</t>
  </si>
  <si>
    <t>Total, AOAM</t>
  </si>
  <si>
    <t>FY 2024 (TBD)</t>
  </si>
  <si>
    <t>Change over 
FY 2023 Base Plan</t>
  </si>
  <si>
    <t>FY 2023 
Base Plan</t>
  </si>
  <si>
    <r>
      <rPr>
        <vertAlign val="superscript"/>
        <sz val="8"/>
        <rFont val="Open Sans"/>
      </rPr>
      <t>1</t>
    </r>
    <r>
      <rPr>
        <sz val="8"/>
        <rFont val="Open Sans"/>
      </rPr>
      <t xml:space="preserve"> FY 2023 Base Plan for comparability with the FY 2025 Request to reflect movement of activities from the AOAM account to the R&amp;RA account.</t>
    </r>
  </si>
  <si>
    <r>
      <t xml:space="preserve">  R&amp;RA</t>
    </r>
    <r>
      <rPr>
        <vertAlign val="superscript"/>
        <sz val="9"/>
        <color theme="1"/>
        <rFont val="Open Sans"/>
      </rPr>
      <t>2</t>
    </r>
  </si>
  <si>
    <r>
      <rPr>
        <vertAlign val="superscript"/>
        <sz val="8"/>
        <rFont val="Open Sans"/>
      </rPr>
      <t>2</t>
    </r>
    <r>
      <rPr>
        <sz val="8"/>
        <rFont val="Open Sans"/>
      </rPr>
      <t xml:space="preserve"> In FY 2023, Other PRA was funded across the R&amp;RA and EDU accounts.  Going forward, in FY 2025, with the establishment of the Mission Support Services activity in the R&amp;RA account, all Other PRA funding will be funded via the R&amp;RA account only. For comparability with the FY 2025 Request, the FY 2023 Base Plan is restated to show all Other PRA under R&amp;RA.</t>
    </r>
  </si>
  <si>
    <t>NSF Administrative Support Funding</t>
  </si>
  <si>
    <t xml:space="preserve">  Funding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</si>
</sst>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%"/>
    <numFmt numFmtId="166" formatCode="_([$$-409]* #,##0_);_([$$-409]* \(#,##0\);_([$$-409]* &quot;-&quot;_);_(@_)"/>
    <numFmt numFmtId="167" formatCode="0.0%;\-0.0%;&quot;-&quot;??"/>
    <numFmt numFmtId="168" formatCode="0.00;\-0.00;&quot;-&quot;??"/>
    <numFmt numFmtId="169" formatCode="_(* #,##0_);_(* \(#,##0\);_(* &quot;-   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</font>
    <font>
      <sz val="8"/>
      <name val="Open Sans"/>
    </font>
    <font>
      <vertAlign val="superscript"/>
      <sz val="8"/>
      <name val="Open Sans"/>
    </font>
    <font>
      <vertAlign val="superscript"/>
      <sz val="9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2" fillId="0" borderId="0"/>
    <xf numFmtId="166" fontId="1" fillId="0" borderId="0"/>
    <xf numFmtId="0" fontId="1" fillId="0" borderId="0"/>
    <xf numFmtId="166" fontId="2" fillId="0" borderId="0"/>
  </cellStyleXfs>
  <cellXfs count="42">
    <xf numFmtId="0" fontId="0" fillId="0" borderId="0" xfId="0"/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vertical="top"/>
    </xf>
    <xf numFmtId="165" fontId="4" fillId="0" borderId="1" xfId="1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164" fontId="3" fillId="0" borderId="4" xfId="0" applyNumberFormat="1" applyFont="1" applyBorder="1" applyAlignment="1">
      <alignment vertical="top"/>
    </xf>
    <xf numFmtId="167" fontId="4" fillId="0" borderId="0" xfId="1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center"/>
    </xf>
    <xf numFmtId="165" fontId="4" fillId="0" borderId="0" xfId="1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9" fontId="4" fillId="0" borderId="0" xfId="0" applyNumberFormat="1" applyFont="1" applyAlignment="1">
      <alignment horizontal="right" vertical="top"/>
    </xf>
    <xf numFmtId="169" fontId="4" fillId="0" borderId="1" xfId="0" applyNumberFormat="1" applyFont="1" applyBorder="1" applyAlignment="1">
      <alignment horizontal="right" vertical="top"/>
    </xf>
    <xf numFmtId="169" fontId="10" fillId="0" borderId="1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168" fontId="4" fillId="0" borderId="0" xfId="1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top"/>
    </xf>
    <xf numFmtId="165" fontId="3" fillId="0" borderId="4" xfId="1" applyNumberFormat="1" applyFont="1" applyFill="1" applyBorder="1" applyAlignment="1">
      <alignment horizontal="right" vertical="top"/>
    </xf>
    <xf numFmtId="4" fontId="5" fillId="0" borderId="2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165" fontId="5" fillId="0" borderId="2" xfId="1" applyNumberFormat="1" applyFont="1" applyFill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49" fontId="7" fillId="0" borderId="0" xfId="0" applyNumberFormat="1" applyFont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B0EA-3185-4A6C-82E2-2541AA124C74}">
  <sheetPr>
    <pageSetUpPr fitToPage="1"/>
  </sheetPr>
  <dimension ref="A1:G14"/>
  <sheetViews>
    <sheetView showGridLines="0" tabSelected="1" workbookViewId="0">
      <selection activeCell="E3" sqref="E3:F3"/>
    </sheetView>
  </sheetViews>
  <sheetFormatPr defaultRowHeight="14.4" x14ac:dyDescent="0.3"/>
  <cols>
    <col min="1" max="1" width="33.44140625" bestFit="1" customWidth="1"/>
    <col min="2" max="7" width="9.5546875" customWidth="1"/>
  </cols>
  <sheetData>
    <row r="1" spans="1:7" x14ac:dyDescent="0.3">
      <c r="A1" s="34" t="s">
        <v>20</v>
      </c>
      <c r="B1" s="34"/>
      <c r="C1" s="34"/>
      <c r="D1" s="34"/>
      <c r="E1" s="34"/>
      <c r="F1" s="34"/>
      <c r="G1" s="34"/>
    </row>
    <row r="2" spans="1:7" ht="15" thickBot="1" x14ac:dyDescent="0.35">
      <c r="A2" s="35" t="s">
        <v>0</v>
      </c>
      <c r="B2" s="35"/>
      <c r="C2" s="35"/>
      <c r="D2" s="35"/>
      <c r="E2" s="35"/>
      <c r="F2" s="35"/>
      <c r="G2" s="35"/>
    </row>
    <row r="3" spans="1:7" ht="28.2" customHeight="1" x14ac:dyDescent="0.3">
      <c r="A3" s="36"/>
      <c r="B3" s="38" t="s">
        <v>16</v>
      </c>
      <c r="C3" s="39" t="s">
        <v>14</v>
      </c>
      <c r="D3" s="39" t="s">
        <v>3</v>
      </c>
      <c r="E3" s="41" t="s">
        <v>15</v>
      </c>
      <c r="F3" s="41"/>
      <c r="G3" s="32"/>
    </row>
    <row r="4" spans="1:7" ht="30.6" customHeight="1" x14ac:dyDescent="0.3">
      <c r="A4" s="37"/>
      <c r="B4" s="37"/>
      <c r="C4" s="40"/>
      <c r="D4" s="40"/>
      <c r="E4" s="31" t="s">
        <v>1</v>
      </c>
      <c r="F4" s="31" t="s">
        <v>2</v>
      </c>
      <c r="G4" s="33" t="s">
        <v>21</v>
      </c>
    </row>
    <row r="5" spans="1:7" x14ac:dyDescent="0.3">
      <c r="A5" s="6" t="s">
        <v>6</v>
      </c>
      <c r="B5" s="1">
        <v>27.141999999999999</v>
      </c>
      <c r="C5" s="16">
        <v>0</v>
      </c>
      <c r="D5" s="1">
        <v>33.28</v>
      </c>
      <c r="E5" s="1">
        <f>D5-B5</f>
        <v>6.1380000000000017</v>
      </c>
      <c r="F5" s="12">
        <f>IF(B5=0,"N/A  ",E5/B5)</f>
        <v>0.22614398349421566</v>
      </c>
      <c r="G5" s="2" t="s">
        <v>7</v>
      </c>
    </row>
    <row r="6" spans="1:7" x14ac:dyDescent="0.3">
      <c r="A6" s="6" t="s">
        <v>8</v>
      </c>
      <c r="B6" s="4">
        <v>26.691000000000003</v>
      </c>
      <c r="C6" s="16">
        <v>0</v>
      </c>
      <c r="D6" s="4">
        <v>28.97</v>
      </c>
      <c r="E6" s="4">
        <f t="shared" ref="E6:E12" si="0">D6-B6</f>
        <v>2.2789999999999964</v>
      </c>
      <c r="F6" s="12">
        <f t="shared" ref="F6:F12" si="1">IF(B6=0,"N/A  ",E6/B6)</f>
        <v>8.5384586564759515E-2</v>
      </c>
      <c r="G6" s="2" t="s">
        <v>7</v>
      </c>
    </row>
    <row r="7" spans="1:7" x14ac:dyDescent="0.3">
      <c r="A7" s="6" t="s">
        <v>9</v>
      </c>
      <c r="B7" s="4">
        <v>27.387</v>
      </c>
      <c r="C7" s="16">
        <v>0</v>
      </c>
      <c r="D7" s="4">
        <v>25.07</v>
      </c>
      <c r="E7" s="4">
        <f t="shared" si="0"/>
        <v>-2.3170000000000002</v>
      </c>
      <c r="F7" s="10">
        <f t="shared" si="1"/>
        <v>-8.46021835177274E-2</v>
      </c>
      <c r="G7" s="2" t="s">
        <v>7</v>
      </c>
    </row>
    <row r="8" spans="1:7" x14ac:dyDescent="0.3">
      <c r="A8" s="6" t="s">
        <v>10</v>
      </c>
      <c r="B8" s="4">
        <v>11.056000000000001</v>
      </c>
      <c r="C8" s="16">
        <v>0</v>
      </c>
      <c r="D8" s="4">
        <v>7.75</v>
      </c>
      <c r="E8" s="20">
        <f t="shared" si="0"/>
        <v>-3.3060000000000009</v>
      </c>
      <c r="F8" s="10">
        <f t="shared" si="1"/>
        <v>-0.29902315484804637</v>
      </c>
      <c r="G8" s="2" t="s">
        <v>18</v>
      </c>
    </row>
    <row r="9" spans="1:7" ht="15" thickBot="1" x14ac:dyDescent="0.35">
      <c r="A9" s="13" t="s">
        <v>4</v>
      </c>
      <c r="B9" s="21">
        <v>32.35</v>
      </c>
      <c r="C9" s="17">
        <v>0</v>
      </c>
      <c r="D9" s="21">
        <v>41.32</v>
      </c>
      <c r="E9" s="21">
        <f t="shared" si="0"/>
        <v>8.9699999999999989</v>
      </c>
      <c r="F9" s="5">
        <f t="shared" si="1"/>
        <v>0.27727975270479127</v>
      </c>
      <c r="G9" s="8" t="s">
        <v>11</v>
      </c>
    </row>
    <row r="10" spans="1:7" ht="15" thickBot="1" x14ac:dyDescent="0.35">
      <c r="A10" s="7" t="s">
        <v>12</v>
      </c>
      <c r="B10" s="9">
        <f xml:space="preserve"> SUM(B5:B9)</f>
        <v>124.626</v>
      </c>
      <c r="C10" s="18">
        <v>0</v>
      </c>
      <c r="D10" s="9">
        <f t="shared" ref="D10" si="2" xml:space="preserve"> SUM(D5:D9)</f>
        <v>136.38999999999999</v>
      </c>
      <c r="E10" s="9">
        <f t="shared" si="0"/>
        <v>11.763999999999982</v>
      </c>
      <c r="F10" s="22">
        <f t="shared" si="1"/>
        <v>9.4394428128961705E-2</v>
      </c>
      <c r="G10" s="11"/>
    </row>
    <row r="11" spans="1:7" ht="15" customHeight="1" x14ac:dyDescent="0.3">
      <c r="A11" s="19" t="s">
        <v>13</v>
      </c>
      <c r="B11" s="23">
        <v>81.22</v>
      </c>
      <c r="C11" s="16">
        <v>0</v>
      </c>
      <c r="D11" s="23">
        <f>SUM(D5:D7)</f>
        <v>87.32</v>
      </c>
      <c r="E11" s="24">
        <f t="shared" si="0"/>
        <v>6.0999999999999943</v>
      </c>
      <c r="F11" s="25">
        <f t="shared" si="1"/>
        <v>7.5104654026101877E-2</v>
      </c>
      <c r="G11" s="14"/>
    </row>
    <row r="12" spans="1:7" ht="15" customHeight="1" thickBot="1" x14ac:dyDescent="0.35">
      <c r="A12" s="3" t="s">
        <v>5</v>
      </c>
      <c r="B12" s="26">
        <v>43.405999999999999</v>
      </c>
      <c r="C12" s="16">
        <v>0</v>
      </c>
      <c r="D12" s="26">
        <f>SUM(D8:D9)</f>
        <v>49.07</v>
      </c>
      <c r="E12" s="27">
        <f t="shared" si="0"/>
        <v>5.6640000000000015</v>
      </c>
      <c r="F12" s="28">
        <f t="shared" si="1"/>
        <v>0.13048887250610519</v>
      </c>
      <c r="G12" s="15"/>
    </row>
    <row r="13" spans="1:7" ht="37.200000000000003" x14ac:dyDescent="0.3">
      <c r="A13" s="30" t="s">
        <v>17</v>
      </c>
      <c r="B13" s="30"/>
      <c r="C13" s="30"/>
      <c r="D13" s="30"/>
      <c r="E13" s="30"/>
      <c r="F13" s="30"/>
      <c r="G13" s="30"/>
    </row>
    <row r="14" spans="1:7" ht="97.2" x14ac:dyDescent="0.3">
      <c r="A14" s="29" t="s">
        <v>19</v>
      </c>
      <c r="B14" s="29"/>
      <c r="C14" s="29"/>
      <c r="D14" s="29"/>
      <c r="E14" s="29"/>
      <c r="F14" s="29"/>
      <c r="G14" s="29"/>
    </row>
  </sheetData>
  <mergeCells count="7">
    <mergeCell ref="A1:G1"/>
    <mergeCell ref="A2:G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scale="99" orientation="portrait" r:id="rId1"/>
  <ignoredErrors>
    <ignoredError sqref="D11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 Support</vt:lpstr>
      <vt:lpstr>'Admin Support'!Print_Area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Administrative Support Funding</dc:title>
  <dc:creator>NSF CFO</dc:creator>
  <cp:keywords>NSF Administrative Support Funding</cp:keywords>
  <cp:lastModifiedBy>Gary Luethke - VSG</cp:lastModifiedBy>
  <cp:lastPrinted>2024-03-12T00:03:48Z</cp:lastPrinted>
  <dcterms:created xsi:type="dcterms:W3CDTF">2023-08-04T21:15:07Z</dcterms:created>
  <dcterms:modified xsi:type="dcterms:W3CDTF">2024-04-06T11:38:30Z</dcterms:modified>
  <cp:category>NSF Administrative Support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