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8_{2D69A461-E595-448A-AC00-D4A4230484C7}" xr6:coauthVersionLast="47" xr6:coauthVersionMax="47" xr10:uidLastSave="{D891EE48-6483-40FF-B3C8-80EECF7180DA}"/>
  <bookViews>
    <workbookView xWindow="-108" yWindow="-108" windowWidth="23256" windowHeight="12576" xr2:uid="{AA499D1B-864C-49BE-A8C4-CD7EB8D44616}"/>
  </bookViews>
  <sheets>
    <sheet name="AOAM Funding Tren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1" l="1"/>
  <c r="G7" i="1"/>
  <c r="F7" i="1"/>
  <c r="D7" i="1"/>
  <c r="C7" i="1"/>
  <c r="E5" i="1"/>
  <c r="E7" i="1" s="1"/>
  <c r="D5" i="1"/>
  <c r="C5" i="1"/>
  <c r="B5" i="1"/>
  <c r="B7" i="1" s="1"/>
</calcChain>
</file>

<file path=xl/sharedStrings.xml><?xml version="1.0" encoding="utf-8"?>
<sst xmlns="http://schemas.openxmlformats.org/spreadsheetml/2006/main" count="13" uniqueCount="13">
  <si>
    <t>AOAM Funding Trend</t>
  </si>
  <si>
    <t>(Dollars in Millions)</t>
  </si>
  <si>
    <t>2019 
Actual</t>
  </si>
  <si>
    <t>2020 
Actual</t>
  </si>
  <si>
    <t>2021 
Actual</t>
  </si>
  <si>
    <t>2022 
Actual</t>
  </si>
  <si>
    <t>2023 
Base Plan</t>
  </si>
  <si>
    <t>2024 
Request</t>
  </si>
  <si>
    <t>2025 
Request</t>
  </si>
  <si>
    <t>NSF Staffing and Rent</t>
  </si>
  <si>
    <t>Services</t>
  </si>
  <si>
    <t>AOAM Total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</si>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</sst>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&quot;$&quot;#,##0.00"/>
  </numFmts>
  <fonts count="3" x14ac:knownFonts="1">
    <font>
      <sz val="11"/>
      <color theme="1"/>
      <name val="Aptos Narrow"/>
      <family val="2"/>
      <scheme val="minor"/>
    </font>
    <font>
      <b/>
      <sz val="9"/>
      <color theme="1"/>
      <name val="Open Sans"/>
    </font>
    <font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0" xfId="0" applyFont="1" applyAlignment="1">
      <alignment vertical="top"/>
    </xf>
    <xf numFmtId="164" fontId="2" fillId="0" borderId="0" xfId="0" applyNumberFormat="1" applyFont="1" applyAlignment="1">
      <alignment horizontal="right" wrapText="1"/>
    </xf>
    <xf numFmtId="2" fontId="2" fillId="0" borderId="0" xfId="0" applyNumberFormat="1" applyFont="1"/>
    <xf numFmtId="2" fontId="0" fillId="0" borderId="0" xfId="0" applyNumberFormat="1"/>
    <xf numFmtId="0" fontId="1" fillId="0" borderId="3" xfId="0" applyFont="1" applyBorder="1" applyAlignment="1">
      <alignment horizontal="right" vertical="top"/>
    </xf>
    <xf numFmtId="165" fontId="1" fillId="0" borderId="3" xfId="0" applyNumberFormat="1" applyFont="1" applyBorder="1"/>
    <xf numFmtId="164" fontId="0" fillId="0" borderId="0" xfId="0" applyNumberFormat="1"/>
    <xf numFmtId="0" fontId="1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0" xfId="0" applyFont="1" applyAlignment="1">
      <alignment horizontal="right" wrapText="1"/>
    </xf>
    <xf numFmtId="0" fontId="2" fillId="0" borderId="2" xfId="0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AOAM Funding Trend</a:t>
            </a:r>
          </a:p>
          <a:p>
            <a:pPr>
              <a:defRPr sz="1000" b="1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r>
              <a:rPr lang="en-US" sz="900" b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(Dollars</a:t>
            </a:r>
            <a:r>
              <a:rPr lang="en-US" sz="900" b="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in</a:t>
            </a:r>
            <a:r>
              <a:rPr lang="en-US" sz="900" b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rPr>
              <a:t> millions)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8.2742870228469767E-2"/>
          <c:y val="5.2691120376870196E-2"/>
          <c:w val="0.88948550280284566"/>
          <c:h val="0.721696252005884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'AOAM Funding Trend'!$A$5</c:f>
              <c:strCache>
                <c:ptCount val="1"/>
                <c:pt idx="0">
                  <c:v>NSF Staffing and Rent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'AOAM Funding Trend'!$B$3:$H$4</c15:sqref>
                  </c15:fullRef>
                </c:ext>
              </c:extLst>
              <c:f>'AOAM Funding Trend'!$B$3:$H$4</c:f>
              <c:strCache>
                <c:ptCount val="6"/>
                <c:pt idx="0">
                  <c:v>2019 
Actual</c:v>
                </c:pt>
                <c:pt idx="1">
                  <c:v>2020 
Actual</c:v>
                </c:pt>
                <c:pt idx="2">
                  <c:v>2021 
Actual</c:v>
                </c:pt>
                <c:pt idx="3">
                  <c:v>2022 
Actual</c:v>
                </c:pt>
                <c:pt idx="4">
                  <c:v>2023 
Base Plan</c:v>
                </c:pt>
                <c:pt idx="5">
                  <c:v>2025 
Request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'AOAM Funding Trend'!$B$5:$H$5</c15:sqref>
                  </c15:fullRef>
                </c:ext>
              </c:extLst>
              <c:f>('AOAM Funding Trend'!$B$5:$F$5,'AOAM Funding Trend'!$H$5)</c:f>
              <c:numCache>
                <c:formatCode>[$$-409]#,##0.00</c:formatCode>
                <c:ptCount val="6"/>
                <c:pt idx="0">
                  <c:v>257.17024400000003</c:v>
                </c:pt>
                <c:pt idx="1">
                  <c:v>279.90060499999998</c:v>
                </c:pt>
                <c:pt idx="2">
                  <c:v>303.80252199999995</c:v>
                </c:pt>
                <c:pt idx="3">
                  <c:v>324.96608000000003</c:v>
                </c:pt>
                <c:pt idx="4">
                  <c:v>345.74200000000002</c:v>
                </c:pt>
                <c:pt idx="5">
                  <c:v>382.6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4-4F7F-BFE5-702E45F647C3}"/>
            </c:ext>
          </c:extLst>
        </c:ser>
        <c:ser>
          <c:idx val="1"/>
          <c:order val="1"/>
          <c:tx>
            <c:strRef>
              <c:f>'AOAM Funding Trend'!$A$6</c:f>
              <c:strCache>
                <c:ptCount val="1"/>
                <c:pt idx="0">
                  <c:v>Services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9485458612975181E-3"/>
                  <c:y val="4.2964554242748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4-4F7F-BFE5-702E45F647C3}"/>
                </c:ext>
              </c:extLst>
            </c:dLbl>
            <c:dLbl>
              <c:idx val="1"/>
              <c:layout>
                <c:manualLayout>
                  <c:x val="1.3422818791946308E-2"/>
                  <c:y val="4.296455424274894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4-4F7F-BFE5-702E45F647C3}"/>
                </c:ext>
              </c:extLst>
            </c:dLbl>
            <c:dLbl>
              <c:idx val="2"/>
              <c:layout>
                <c:manualLayout>
                  <c:x val="1.118568232662192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DC4-4F7F-BFE5-702E45F647C3}"/>
                </c:ext>
              </c:extLst>
            </c:dLbl>
            <c:dLbl>
              <c:idx val="3"/>
              <c:layout>
                <c:manualLayout>
                  <c:x val="1.3422818791946308E-2"/>
                  <c:y val="-7.87674395168583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C4-4F7F-BFE5-702E45F647C3}"/>
                </c:ext>
              </c:extLst>
            </c:dLbl>
            <c:dLbl>
              <c:idx val="4"/>
              <c:layout>
                <c:manualLayout>
                  <c:x val="1.34228187919461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DC4-4F7F-BFE5-702E45F647C3}"/>
                </c:ext>
              </c:extLst>
            </c:dLbl>
            <c:dLbl>
              <c:idx val="5"/>
              <c:layout>
                <c:manualLayout>
                  <c:x val="1.5659955257270531E-2"/>
                  <c:y val="-7.876743951685839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C4-4F7F-BFE5-702E45F647C3}"/>
                </c:ext>
              </c:extLst>
            </c:dLbl>
            <c:numFmt formatCode="&quot;$&quot;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Open Sans" pitchFamily="2" charset="0"/>
                    <a:ea typeface="Open Sans" pitchFamily="2" charset="0"/>
                    <a:cs typeface="Open Sans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'AOAM Funding Trend'!$B$3:$H$4</c15:sqref>
                  </c15:fullRef>
                </c:ext>
              </c:extLst>
              <c:f>'AOAM Funding Trend'!$B$3:$H$4</c:f>
              <c:strCache>
                <c:ptCount val="6"/>
                <c:pt idx="0">
                  <c:v>2019 
Actual</c:v>
                </c:pt>
                <c:pt idx="1">
                  <c:v>2020 
Actual</c:v>
                </c:pt>
                <c:pt idx="2">
                  <c:v>2021 
Actual</c:v>
                </c:pt>
                <c:pt idx="3">
                  <c:v>2022 
Actual</c:v>
                </c:pt>
                <c:pt idx="4">
                  <c:v>2023 
Base Plan</c:v>
                </c:pt>
                <c:pt idx="5">
                  <c:v>2025 
Request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'AOAM Funding Trend'!$B$6:$H$6</c15:sqref>
                  </c15:fullRef>
                </c:ext>
              </c:extLst>
              <c:f>('AOAM Funding Trend'!$B$6:$F$6,'AOAM Funding Trend'!$H$6)</c:f>
              <c:numCache>
                <c:formatCode>0.00</c:formatCode>
                <c:ptCount val="6"/>
                <c:pt idx="0">
                  <c:v>75.533281000000002</c:v>
                </c:pt>
                <c:pt idx="1">
                  <c:v>67.68239299999999</c:v>
                </c:pt>
                <c:pt idx="2">
                  <c:v>84.087876660000006</c:v>
                </c:pt>
                <c:pt idx="3">
                  <c:v>95.247415999999987</c:v>
                </c:pt>
                <c:pt idx="4">
                  <c:v>115.50200000000001</c:v>
                </c:pt>
                <c:pt idx="5">
                  <c:v>121.4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C4-4F7F-BFE5-702E45F64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722471328"/>
        <c:axId val="722474936"/>
      </c:barChart>
      <c:catAx>
        <c:axId val="72247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22474936"/>
        <c:crosses val="autoZero"/>
        <c:auto val="1"/>
        <c:lblAlgn val="ctr"/>
        <c:lblOffset val="100"/>
        <c:noMultiLvlLbl val="0"/>
      </c:catAx>
      <c:valAx>
        <c:axId val="72247493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" sourceLinked="0"/>
        <c:majorTickMark val="none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Open Sans" panose="020B0606030504020204" pitchFamily="34" charset="0"/>
                <a:ea typeface="Open Sans" panose="020B0606030504020204" pitchFamily="34" charset="0"/>
                <a:cs typeface="Open Sans" panose="020B0606030504020204" pitchFamily="34" charset="0"/>
              </a:defRPr>
            </a:pPr>
            <a:endParaRPr lang="en-US"/>
          </a:p>
        </c:txPr>
        <c:crossAx val="722471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20517771099506"/>
          <c:y val="0.92183743138627783"/>
          <c:w val="0.39401204882946678"/>
          <c:h val="7.790522425298342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Open Sans" panose="020B0606030504020204" pitchFamily="34" charset="0"/>
              <a:ea typeface="Open Sans" panose="020B0606030504020204" pitchFamily="34" charset="0"/>
              <a:cs typeface="Open Sans" panose="020B0606030504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8</xdr:row>
      <xdr:rowOff>161926</xdr:rowOff>
    </xdr:from>
    <xdr:to>
      <xdr:col>8</xdr:col>
      <xdr:colOff>152400</xdr:colOff>
      <xdr:row>23</xdr:row>
      <xdr:rowOff>19050</xdr:rowOff>
    </xdr:to>
    <xdr:graphicFrame macro="">
      <xdr:nvGraphicFramePr>
        <xdr:cNvPr id="2" name="Chart 1" descr="AOAM Funding Trend">
          <a:extLst>
            <a:ext uri="{FF2B5EF4-FFF2-40B4-BE49-F238E27FC236}">
              <a16:creationId xmlns:a16="http://schemas.microsoft.com/office/drawing/2014/main" id="{B47C106F-622A-4265-ADFE-C8E2F0A468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AC3DF-89F1-43F8-AB36-36A297D8F8F5}">
  <dimension ref="A1:O11"/>
  <sheetViews>
    <sheetView showGridLines="0" tabSelected="1" workbookViewId="0">
      <selection activeCell="Q12" sqref="Q12"/>
    </sheetView>
  </sheetViews>
  <sheetFormatPr defaultRowHeight="14.4" x14ac:dyDescent="0.3"/>
  <cols>
    <col min="1" max="1" width="22.21875" bestFit="1" customWidth="1"/>
    <col min="2" max="4" width="9.5546875" bestFit="1" customWidth="1"/>
    <col min="5" max="5" width="9.33203125" bestFit="1" customWidth="1"/>
    <col min="6" max="8" width="9" bestFit="1" customWidth="1"/>
  </cols>
  <sheetData>
    <row r="1" spans="1:15" x14ac:dyDescent="0.3">
      <c r="A1" s="10" t="s">
        <v>0</v>
      </c>
      <c r="B1" s="10"/>
      <c r="C1" s="10"/>
      <c r="D1" s="10"/>
      <c r="E1" s="10"/>
      <c r="F1" s="10"/>
      <c r="G1" s="10"/>
      <c r="H1" s="10"/>
    </row>
    <row r="2" spans="1:15" ht="15" thickBot="1" x14ac:dyDescent="0.35">
      <c r="A2" s="11" t="s">
        <v>1</v>
      </c>
      <c r="B2" s="11"/>
      <c r="C2" s="11"/>
      <c r="D2" s="11"/>
      <c r="E2" s="11"/>
      <c r="F2" s="11"/>
      <c r="G2" s="11"/>
      <c r="H2" s="11"/>
    </row>
    <row r="3" spans="1:15" ht="14.55" customHeight="1" x14ac:dyDescent="0.3">
      <c r="A3" s="1"/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</row>
    <row r="4" spans="1:15" ht="24.45" customHeight="1" x14ac:dyDescent="0.3">
      <c r="A4" s="2"/>
      <c r="B4" s="13"/>
      <c r="C4" s="13"/>
      <c r="D4" s="13"/>
      <c r="E4" s="13"/>
      <c r="F4" s="13"/>
      <c r="G4" s="13"/>
      <c r="H4" s="13"/>
    </row>
    <row r="5" spans="1:15" x14ac:dyDescent="0.3">
      <c r="A5" s="3" t="s">
        <v>9</v>
      </c>
      <c r="B5" s="4">
        <f>233.3+23.870244</f>
        <v>257.17024400000003</v>
      </c>
      <c r="C5" s="4">
        <f>250.213622+29.686983</f>
        <v>279.90060499999998</v>
      </c>
      <c r="D5" s="4">
        <f>257.267233+46.535289</f>
        <v>303.80252199999995</v>
      </c>
      <c r="E5" s="4">
        <f>283.858331+41.107749</f>
        <v>324.96608000000003</v>
      </c>
      <c r="F5" s="4">
        <v>345.74200000000002</v>
      </c>
      <c r="G5" s="4">
        <v>365.02800000000002</v>
      </c>
      <c r="H5" s="4">
        <v>382.6</v>
      </c>
    </row>
    <row r="6" spans="1:15" x14ac:dyDescent="0.3">
      <c r="A6" s="3" t="s">
        <v>10</v>
      </c>
      <c r="B6" s="5">
        <v>75.533281000000002</v>
      </c>
      <c r="C6" s="5">
        <v>67.68239299999999</v>
      </c>
      <c r="D6" s="5">
        <v>84.087876660000006</v>
      </c>
      <c r="E6" s="5">
        <v>95.247415999999987</v>
      </c>
      <c r="F6" s="5">
        <v>115.50200000000001</v>
      </c>
      <c r="G6" s="5">
        <v>123.05886950000001</v>
      </c>
      <c r="H6" s="5">
        <v>121.4</v>
      </c>
      <c r="I6" s="6"/>
      <c r="J6" s="6"/>
      <c r="K6" s="6"/>
      <c r="L6" s="6"/>
      <c r="M6" s="6"/>
      <c r="N6" s="6"/>
      <c r="O6" s="6"/>
    </row>
    <row r="7" spans="1:15" ht="15" thickBot="1" x14ac:dyDescent="0.35">
      <c r="A7" s="7" t="s">
        <v>11</v>
      </c>
      <c r="B7" s="8">
        <f>B5+B6</f>
        <v>332.70352500000001</v>
      </c>
      <c r="C7" s="8">
        <f t="shared" ref="C7:H7" si="0">C5+C6</f>
        <v>347.58299799999998</v>
      </c>
      <c r="D7" s="8">
        <f t="shared" si="0"/>
        <v>387.89039865999996</v>
      </c>
      <c r="E7" s="8">
        <f t="shared" si="0"/>
        <v>420.21349600000002</v>
      </c>
      <c r="F7" s="8">
        <f t="shared" si="0"/>
        <v>461.24400000000003</v>
      </c>
      <c r="G7" s="8">
        <f t="shared" si="0"/>
        <v>488.08686950000003</v>
      </c>
      <c r="H7" s="8">
        <f t="shared" si="0"/>
        <v>504</v>
      </c>
      <c r="I7" s="9"/>
      <c r="J7" s="9"/>
      <c r="K7" s="9"/>
      <c r="L7" s="9"/>
      <c r="M7" s="9"/>
      <c r="N7" s="9"/>
      <c r="O7" s="9"/>
    </row>
    <row r="11" spans="1:15" x14ac:dyDescent="0.3">
      <c r="K11" t="s">
        <v>12</v>
      </c>
    </row>
  </sheetData>
  <mergeCells count="9">
    <mergeCell ref="A1:H1"/>
    <mergeCell ref="A2:H2"/>
    <mergeCell ref="B3:B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AOAM Funding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AOAM Funding Trend</dc:title>
  <dc:creator>NSF CFO</dc:creator>
  <cp:keywords>AOAM Funding Trend</cp:keywords>
  <cp:lastModifiedBy>Gary Luethke - VSG</cp:lastModifiedBy>
  <dcterms:created xsi:type="dcterms:W3CDTF">2024-03-11T16:19:57Z</dcterms:created>
  <dcterms:modified xsi:type="dcterms:W3CDTF">2024-04-06T12:15:39Z</dcterms:modified>
  <cp:category>AOAM Funding Trend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dbaa2862-4899-4501-aae8-9d19291ed250</vt:lpwstr>
  </property>
  <property fmtid="{D5CDD505-2E9C-101B-9397-08002B2CF9AE}" pid="3" name="ContainsCUI">
    <vt:lpwstr>No</vt:lpwstr>
  </property>
</Properties>
</file>