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957AB0A8-1E63-4AF2-AAAB-7F21200A830B}" xr6:coauthVersionLast="47" xr6:coauthVersionMax="47" xr10:uidLastSave="{319CB34C-63AB-4C50-8759-7AF5043A49A0}"/>
  <bookViews>
    <workbookView xWindow="-108" yWindow="-108" windowWidth="23256" windowHeight="12576" xr2:uid="{54D2F48E-9B6D-4CFA-BC09-4F0660C6BBB9}"/>
  </bookViews>
  <sheets>
    <sheet name="APP-APR Table 1.1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<sst xmlns="http://schemas.openxmlformats.org/spreadsheetml/2006/main" count="16" uniqueCount="13">
  <si>
    <t>NSF Funding to Minority Serving Institutions</t>
  </si>
  <si>
    <t>FY19</t>
  </si>
  <si>
    <t>FY20</t>
  </si>
  <si>
    <t>FY21</t>
  </si>
  <si>
    <t>FY22</t>
  </si>
  <si>
    <t>FY23</t>
  </si>
  <si>
    <t>Number of new awards funded to MSIs</t>
  </si>
  <si>
    <t>Actuals</t>
  </si>
  <si>
    <t>Percentage of all new NSF awards to MSIs</t>
  </si>
  <si>
    <t>Total funding for all awards to MSIs (millions)</t>
  </si>
  <si>
    <t>Percentage of all NSF funding to MSIs</t>
  </si>
  <si>
    <t>17/Results for all years were generated using the MSI filter for the NSF by the Numbers dashboard as of February 3, 2024. The dashboard may be accessed at https://tableau.external.nsf.gov/views/NSFbyNumbers/Trends.  MSI data for all years are based on the institution’s status in 2021, per Department of Education survey data.</t>
  </si>
  <si>
    <t>NSF FY 2025 ANNUAL PERFORMANCE PLAN AND FY 2023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</si>
</sst>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Aptos Narrow"/>
      <family val="2"/>
      <scheme val="minor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6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C94F-50ED-426D-A229-3220DA9E94EC}">
  <dimension ref="A1:I8"/>
  <sheetViews>
    <sheetView tabSelected="1" zoomScaleNormal="100" workbookViewId="0">
      <selection activeCell="A8" sqref="A8:G8"/>
    </sheetView>
  </sheetViews>
  <sheetFormatPr defaultRowHeight="14.4" x14ac:dyDescent="0.3"/>
  <cols>
    <col min="1" max="1" width="33.44140625" customWidth="1"/>
  </cols>
  <sheetData>
    <row r="1" spans="1:9" ht="15.6" x14ac:dyDescent="0.3">
      <c r="A1" s="11" t="s">
        <v>12</v>
      </c>
      <c r="B1" s="11"/>
      <c r="C1" s="11"/>
      <c r="D1" s="11"/>
      <c r="E1" s="11"/>
      <c r="F1" s="11"/>
      <c r="G1" s="11"/>
    </row>
    <row r="2" spans="1:9" ht="30" customHeight="1" x14ac:dyDescent="0.3">
      <c r="A2" s="10" t="s">
        <v>0</v>
      </c>
      <c r="B2" s="10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/>
      <c r="I2" s="3"/>
    </row>
    <row r="3" spans="1:9" x14ac:dyDescent="0.3">
      <c r="A3" s="4" t="s">
        <v>6</v>
      </c>
      <c r="B3" s="5" t="s">
        <v>7</v>
      </c>
      <c r="C3" s="6">
        <v>1480</v>
      </c>
      <c r="D3" s="6">
        <v>1566</v>
      </c>
      <c r="E3" s="6">
        <v>1694</v>
      </c>
      <c r="F3" s="6">
        <v>1575</v>
      </c>
      <c r="G3" s="6">
        <v>1628</v>
      </c>
    </row>
    <row r="4" spans="1:9" x14ac:dyDescent="0.3">
      <c r="A4" s="4" t="s">
        <v>8</v>
      </c>
      <c r="B4" s="5" t="s">
        <v>7</v>
      </c>
      <c r="C4" s="7">
        <f>+C3/11251</f>
        <v>0.13154386276775398</v>
      </c>
      <c r="D4" s="7">
        <f>+D3/12171</f>
        <v>0.12866650234163174</v>
      </c>
      <c r="E4" s="7">
        <f>+E3/11347</f>
        <v>0.14929056138186306</v>
      </c>
      <c r="F4" s="7">
        <f>+F3/10970</f>
        <v>0.14357338195077485</v>
      </c>
      <c r="G4" s="7">
        <f>+G3/11058</f>
        <v>0.14722372942665943</v>
      </c>
    </row>
    <row r="5" spans="1:9" ht="32.25" customHeight="1" x14ac:dyDescent="0.3">
      <c r="A5" s="4" t="s">
        <v>9</v>
      </c>
      <c r="B5" s="5" t="s">
        <v>7</v>
      </c>
      <c r="C5" s="8">
        <v>984.64</v>
      </c>
      <c r="D5" s="8">
        <v>998.96</v>
      </c>
      <c r="E5" s="8">
        <v>1111.68</v>
      </c>
      <c r="F5" s="8">
        <v>1150.97</v>
      </c>
      <c r="G5" s="8">
        <v>1172.6300000000001</v>
      </c>
    </row>
    <row r="6" spans="1:9" x14ac:dyDescent="0.3">
      <c r="A6" s="9" t="s">
        <v>10</v>
      </c>
      <c r="B6" s="5" t="s">
        <v>7</v>
      </c>
      <c r="C6" s="7">
        <f>+C5/7688.61</f>
        <v>0.12806476073048315</v>
      </c>
      <c r="D6" s="7">
        <f>+D5/7750.69</f>
        <v>0.1288865894520359</v>
      </c>
      <c r="E6" s="7">
        <f>+E5/8118.56</f>
        <v>0.13693068721546678</v>
      </c>
      <c r="F6" s="7">
        <f>+F5/8541.76</f>
        <v>0.13474623496796914</v>
      </c>
      <c r="G6" s="7">
        <f>+G5/8654</f>
        <v>0.13550150219551654</v>
      </c>
    </row>
    <row r="8" spans="1:9" ht="96" x14ac:dyDescent="0.3">
      <c r="A8" s="12" t="s">
        <v>11</v>
      </c>
      <c r="B8" s="12"/>
      <c r="C8" s="12"/>
      <c r="D8" s="12"/>
      <c r="E8" s="12"/>
      <c r="F8" s="12"/>
      <c r="G8" s="12"/>
    </row>
  </sheetData>
  <mergeCells count="2">
    <mergeCell ref="A2:B2"/>
    <mergeCell ref="A1:G1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APP-APR Table 1.1c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Annual Performance Plan and FY 2023 Performance Report</dc:title>
  <dc:creator>NSF CFO</dc:creator>
  <cp:keywords>NSF FY 2025 Annual Performance Plan and FY 2023 Performance Report</cp:keywords>
  <cp:lastModifiedBy>Gary Luethke - VSG</cp:lastModifiedBy>
  <dcterms:created xsi:type="dcterms:W3CDTF">2024-03-11T20:23:11Z</dcterms:created>
  <dcterms:modified xsi:type="dcterms:W3CDTF">2024-04-06T12:30:10Z</dcterms:modified>
  <cp:category>NSF FY 2025 Annual Performance Plan and FY 2023 Performance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345e2600-8958-4ab2-8dd4-efff2bb6e933</vt:lpwstr>
  </property>
  <property fmtid="{D5CDD505-2E9C-101B-9397-08002B2CF9AE}" pid="3" name="ContainsCUI">
    <vt:lpwstr>No</vt:lpwstr>
  </property>
</Properties>
</file>