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7_Budget Cycle\FY 2027_Congressional\Production\PDF production\extracted Excel files\"/>
    </mc:Choice>
  </mc:AlternateContent>
  <xr:revisionPtr revIDLastSave="0" documentId="8_{6478BBE0-B24B-4525-AABD-0C95942EF44A}" xr6:coauthVersionLast="47" xr6:coauthVersionMax="47" xr10:uidLastSave="{00000000-0000-0000-0000-000000000000}"/>
  <bookViews>
    <workbookView xWindow="-110" yWindow="-110" windowWidth="19420" windowHeight="10300" tabRatio="654" xr2:uid="{D06D6807-0A71-4EE4-B219-0ECCFF4315D1}"/>
  </bookViews>
  <sheets>
    <sheet name="NSF" sheetId="13" r:id="rId1"/>
    <sheet name="R&amp;RA" sheetId="19" r:id="rId2"/>
    <sheet name="EDU" sheetId="3" r:id="rId3"/>
    <sheet name="MREFC" sheetId="14" r:id="rId4"/>
    <sheet name="AOAM" sheetId="15" r:id="rId5"/>
    <sheet name="NSB" sheetId="17" r:id="rId6"/>
    <sheet name="OIG" sheetId="16" r:id="rId7"/>
    <sheet name="CHIPS" sheetId="18" r:id="rId8"/>
    <sheet name="IA-excl DirStratInit" sheetId="6" state="hidden" r:id="rId9"/>
  </sheets>
  <definedNames>
    <definedName name="_xlnm.Print_Area" localSheetId="2">EDU!$A$3:$B$27</definedName>
    <definedName name="_xlnm.Print_Area" localSheetId="8">'IA-excl DirStratInit'!$A$4:$D$28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3" l="1"/>
  <c r="C23" i="13"/>
  <c r="D21" i="13"/>
  <c r="B21" i="13"/>
  <c r="B23" i="13"/>
  <c r="D16" i="13"/>
  <c r="D15" i="13"/>
  <c r="D11" i="13"/>
  <c r="D10" i="13"/>
  <c r="B15" i="13"/>
  <c r="B16" i="13"/>
  <c r="B17" i="13" l="1"/>
  <c r="D25" i="17"/>
  <c r="C17" i="19"/>
  <c r="B11" i="13" l="1"/>
  <c r="B10" i="13"/>
  <c r="D12" i="18"/>
  <c r="D19" i="18" s="1"/>
  <c r="D25" i="18" s="1"/>
  <c r="D17" i="18"/>
  <c r="B17" i="18" l="1"/>
  <c r="B12" i="18"/>
  <c r="B19" i="18" s="1"/>
  <c r="B25" i="18" s="1"/>
  <c r="D12" i="13" l="1"/>
  <c r="D17" i="13" l="1"/>
  <c r="D19" i="13" s="1"/>
  <c r="C12" i="14"/>
  <c r="C17" i="14"/>
  <c r="D25" i="13" l="1"/>
  <c r="D17" i="14"/>
  <c r="D19" i="14" s="1"/>
  <c r="D25" i="14" s="1"/>
  <c r="C19" i="14"/>
  <c r="C25" i="14" l="1"/>
  <c r="B12" i="13"/>
  <c r="B19" i="13" s="1"/>
  <c r="B25" i="13" s="1"/>
  <c r="D26" i="15"/>
  <c r="C22" i="15"/>
  <c r="C21" i="13" s="1"/>
  <c r="B18" i="15"/>
  <c r="C17" i="15"/>
  <c r="C16" i="13" s="1"/>
  <c r="C16" i="15"/>
  <c r="C15" i="13" s="1"/>
  <c r="B13" i="15"/>
  <c r="C12" i="15"/>
  <c r="C11" i="13" s="1"/>
  <c r="C11" i="15"/>
  <c r="C10" i="13" s="1"/>
  <c r="D25" i="16"/>
  <c r="C17" i="16"/>
  <c r="B17" i="16"/>
  <c r="C12" i="16"/>
  <c r="B12" i="16"/>
  <c r="C13" i="15" l="1"/>
  <c r="C19" i="16"/>
  <c r="C25" i="16" s="1"/>
  <c r="B19" i="16"/>
  <c r="B25" i="16" s="1"/>
  <c r="C18" i="15"/>
  <c r="B20" i="15"/>
  <c r="B26" i="15" s="1"/>
  <c r="C20" i="15" l="1"/>
  <c r="C26" i="15" s="1"/>
  <c r="D17" i="19"/>
  <c r="D12" i="19"/>
  <c r="C12" i="19" l="1"/>
  <c r="C19" i="19" s="1"/>
  <c r="C25" i="19" s="1"/>
  <c r="D19" i="19"/>
  <c r="D25" i="19" s="1"/>
  <c r="B12" i="19" l="1"/>
  <c r="B17" i="19"/>
  <c r="B19" i="19" l="1"/>
  <c r="B25" i="19" s="1"/>
  <c r="C17" i="13" l="1"/>
  <c r="C17" i="18"/>
  <c r="C12" i="18"/>
  <c r="B17" i="17"/>
  <c r="C19" i="17"/>
  <c r="C25" i="17" s="1"/>
  <c r="B12" i="17"/>
  <c r="B17" i="14"/>
  <c r="B12" i="14"/>
  <c r="B19" i="17" l="1"/>
  <c r="B25" i="17" s="1"/>
  <c r="B19" i="14"/>
  <c r="B25" i="14" s="1"/>
  <c r="C19" i="18"/>
  <c r="C25" i="18" l="1"/>
  <c r="G36" i="6" l="1"/>
  <c r="I24" i="6"/>
  <c r="B24" i="6"/>
  <c r="D24" i="6" s="1"/>
  <c r="I22" i="6"/>
  <c r="D22" i="6"/>
  <c r="J20" i="6"/>
  <c r="J26" i="6" s="1"/>
  <c r="B20" i="6"/>
  <c r="B26" i="6" s="1"/>
  <c r="J18" i="6"/>
  <c r="H18" i="6"/>
  <c r="G18" i="6"/>
  <c r="F18" i="6"/>
  <c r="E18" i="6"/>
  <c r="I18" i="6" s="1"/>
  <c r="D18" i="6"/>
  <c r="C18" i="6"/>
  <c r="C20" i="6" s="1"/>
  <c r="C26" i="6" s="1"/>
  <c r="B18" i="6"/>
  <c r="I17" i="6"/>
  <c r="D17" i="6"/>
  <c r="J13" i="6"/>
  <c r="H13" i="6"/>
  <c r="H20" i="6" s="1"/>
  <c r="H26" i="6" s="1"/>
  <c r="G13" i="6"/>
  <c r="G20" i="6" s="1"/>
  <c r="G26" i="6" s="1"/>
  <c r="F13" i="6"/>
  <c r="F20" i="6" s="1"/>
  <c r="F26" i="6" s="1"/>
  <c r="E13" i="6"/>
  <c r="C13" i="6"/>
  <c r="B13" i="6"/>
  <c r="I12" i="6"/>
  <c r="D12" i="6"/>
  <c r="I11" i="6"/>
  <c r="D11" i="6"/>
  <c r="D13" i="6" s="1"/>
  <c r="D20" i="6" s="1"/>
  <c r="D26" i="6" s="1"/>
  <c r="I13" i="6" l="1"/>
  <c r="E20" i="6"/>
  <c r="I20" i="6" l="1"/>
  <c r="E26" i="6"/>
  <c r="I26" i="6" s="1"/>
  <c r="C17" i="3" l="1"/>
  <c r="B17" i="3"/>
  <c r="B12" i="3"/>
  <c r="B19" i="3" l="1"/>
  <c r="B25" i="3" s="1"/>
  <c r="C12" i="3"/>
  <c r="C19" i="3" s="1"/>
  <c r="C25" i="3" s="1"/>
  <c r="C12" i="13" l="1"/>
  <c r="C19" i="13" l="1"/>
  <c r="C25" i="13" l="1"/>
  <c r="D12" i="3" l="1"/>
  <c r="D19" i="3" s="1"/>
</calcChain>
</file>

<file path=xl/sharedStrings.xml><?xml version="1.0" encoding="utf-8"?>
<sst xmlns="http://schemas.openxmlformats.org/spreadsheetml/2006/main" count="197" uniqueCount="49">
  <si>
    <t>QUANTITATIVE DATA TABLE</t>
  </si>
  <si>
    <t>Research and Development Special Analysis</t>
  </si>
  <si>
    <t>(Dollars in Millions)</t>
  </si>
  <si>
    <t>FY 2022
Actual</t>
  </si>
  <si>
    <t>FY 2022
Actual
ARP Act</t>
  </si>
  <si>
    <t>FY 2022
Total</t>
  </si>
  <si>
    <t>Div B
Base</t>
  </si>
  <si>
    <t>Division N Base</t>
  </si>
  <si>
    <t>Division N CHIPS + Sci</t>
  </si>
  <si>
    <t>Division N Damage Mitigation</t>
  </si>
  <si>
    <t>FY 2023
Total</t>
  </si>
  <si>
    <t>FY 2024 Request</t>
  </si>
  <si>
    <t>Investment Activities</t>
  </si>
  <si>
    <t xml:space="preserve">   Conduct of Research and Development</t>
  </si>
  <si>
    <t xml:space="preserve">      Basic Research</t>
  </si>
  <si>
    <t xml:space="preserve">      Applied Research</t>
  </si>
  <si>
    <t xml:space="preserve">           Subtotal, Conduct of R&amp;D</t>
  </si>
  <si>
    <t xml:space="preserve">   Physical Assets</t>
  </si>
  <si>
    <t xml:space="preserve">      Research and Development Facilities</t>
  </si>
  <si>
    <t xml:space="preserve">      Research and Development Major Equipment</t>
  </si>
  <si>
    <t xml:space="preserve">          Subtotal, R&amp;D Facilities &amp; Major Equipment</t>
  </si>
  <si>
    <t xml:space="preserve">          Total, Research and Development</t>
  </si>
  <si>
    <t xml:space="preserve">   Conduct of Education and Training</t>
  </si>
  <si>
    <t>Non-Investment Activities</t>
  </si>
  <si>
    <t xml:space="preserve">          TOTAL......................................................................</t>
  </si>
  <si>
    <t>STEM EDUCATION</t>
  </si>
  <si>
    <t xml:space="preserve">          TOTAL</t>
  </si>
  <si>
    <t>Restatement for TIP</t>
  </si>
  <si>
    <t>Regular Appropriations:</t>
  </si>
  <si>
    <t>Basic 
Research</t>
  </si>
  <si>
    <t xml:space="preserve">Applied 
Research </t>
  </si>
  <si>
    <t xml:space="preserve">Land &amp; 
Facilities </t>
  </si>
  <si>
    <t>Major 
Equipment</t>
  </si>
  <si>
    <t xml:space="preserve">Education </t>
  </si>
  <si>
    <t>Non-
Investment</t>
  </si>
  <si>
    <t>Total Regular Appropriation Restated to TIP</t>
  </si>
  <si>
    <t>INTEGRATIVE ACTIVITIES</t>
  </si>
  <si>
    <t xml:space="preserve">Restated from IA to TIP for FY22 Actual: </t>
  </si>
  <si>
    <t xml:space="preserve">Convergence Accelerator Research (131Y00) </t>
  </si>
  <si>
    <t>National Science Foundation</t>
  </si>
  <si>
    <t>MAJOR RESEARCH EQUIPMENT AND FACILITIES CONSTRUCTION</t>
  </si>
  <si>
    <t>AGENCY OPERATIONS AND AWARD MANAGEMENT</t>
  </si>
  <si>
    <t>OFFICE OF INSPECTOR GENERAL</t>
  </si>
  <si>
    <t>OFFICE OF THE NATIONAL SCIENCE BOARD</t>
  </si>
  <si>
    <t>RESEARCH AND RELATED ACTIVITIES</t>
  </si>
  <si>
    <t xml:space="preserve">Creating Helpful Incentives to Produce Semiconductors (CHIPS) for American Workforce and Education </t>
  </si>
  <si>
    <t>FY 2025
Actual</t>
  </si>
  <si>
    <t>FY 2026
Estimate</t>
  </si>
  <si>
    <t>FY 2027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</si>
</sst>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@*."/>
    <numFmt numFmtId="165" formatCode="&quot;$&quot;#,##0.00;\-&quot;$&quot;#,##0.00;&quot;-&quot;??"/>
    <numFmt numFmtId="166" formatCode="#,##0.00;\-#,##0.00;&quot;-&quot;??"/>
  </numFmts>
  <fonts count="27" x14ac:knownFonts="1"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vertAlign val="superscript"/>
      <sz val="9"/>
      <name val="Arial"/>
      <family val="2"/>
    </font>
    <font>
      <b/>
      <sz val="14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0"/>
      <name val="Open Sans"/>
    </font>
    <font>
      <sz val="10"/>
      <color theme="1"/>
      <name val="Open Sans"/>
    </font>
    <font>
      <b/>
      <sz val="10"/>
      <name val="Open Sans"/>
    </font>
    <font>
      <b/>
      <sz val="10"/>
      <color theme="1"/>
      <name val="Open Sans"/>
    </font>
    <font>
      <sz val="9"/>
      <name val="Open Sans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</cellStyleXfs>
  <cellXfs count="178">
    <xf numFmtId="0" fontId="0" fillId="0" borderId="0" xfId="0"/>
    <xf numFmtId="166" fontId="6" fillId="4" borderId="6" xfId="1" applyNumberFormat="1" applyFont="1" applyFill="1" applyBorder="1" applyProtection="1">
      <protection locked="0"/>
    </xf>
    <xf numFmtId="166" fontId="6" fillId="4" borderId="0" xfId="1" applyNumberFormat="1" applyFont="1" applyFill="1" applyProtection="1">
      <protection locked="0"/>
    </xf>
    <xf numFmtId="166" fontId="6" fillId="4" borderId="7" xfId="1" applyNumberFormat="1" applyFont="1" applyFill="1" applyBorder="1" applyProtection="1">
      <protection locked="0"/>
    </xf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6" fillId="0" borderId="0" xfId="3" applyFont="1"/>
    <xf numFmtId="0" fontId="7" fillId="0" borderId="2" xfId="3" applyFont="1" applyBorder="1" applyAlignment="1">
      <alignment horizontal="centerContinuous"/>
    </xf>
    <xf numFmtId="0" fontId="8" fillId="0" borderId="2" xfId="3" applyFont="1" applyBorder="1" applyAlignment="1">
      <alignment horizontal="right" wrapText="1"/>
    </xf>
    <xf numFmtId="0" fontId="8" fillId="0" borderId="3" xfId="3" applyFont="1" applyBorder="1" applyAlignment="1">
      <alignment horizontal="center" wrapText="1"/>
    </xf>
    <xf numFmtId="0" fontId="8" fillId="0" borderId="2" xfId="3" applyFont="1" applyBorder="1" applyAlignment="1">
      <alignment horizontal="center" wrapText="1"/>
    </xf>
    <xf numFmtId="0" fontId="8" fillId="0" borderId="4" xfId="3" applyFont="1" applyBorder="1" applyAlignment="1">
      <alignment horizontal="center" wrapText="1"/>
    </xf>
    <xf numFmtId="0" fontId="8" fillId="2" borderId="5" xfId="3" applyFont="1" applyFill="1" applyBorder="1" applyAlignment="1">
      <alignment horizontal="center" wrapText="1"/>
    </xf>
    <xf numFmtId="0" fontId="8" fillId="5" borderId="2" xfId="3" applyFont="1" applyFill="1" applyBorder="1" applyAlignment="1">
      <alignment horizontal="right" wrapText="1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9" fillId="3" borderId="0" xfId="3" applyFont="1" applyFill="1" applyAlignment="1">
      <alignment horizontal="center"/>
    </xf>
    <xf numFmtId="0" fontId="6" fillId="0" borderId="6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2" borderId="8" xfId="3" applyFont="1" applyFill="1" applyBorder="1" applyAlignment="1">
      <alignment horizontal="center"/>
    </xf>
    <xf numFmtId="0" fontId="6" fillId="0" borderId="0" xfId="3" applyFont="1" applyAlignment="1">
      <alignment horizontal="centerContinuous"/>
    </xf>
    <xf numFmtId="0" fontId="9" fillId="3" borderId="0" xfId="3" applyFont="1" applyFill="1" applyAlignment="1">
      <alignment horizontal="centerContinuous"/>
    </xf>
    <xf numFmtId="0" fontId="6" fillId="0" borderId="6" xfId="3" applyFont="1" applyBorder="1" applyAlignment="1">
      <alignment horizontal="centerContinuous"/>
    </xf>
    <xf numFmtId="0" fontId="6" fillId="0" borderId="7" xfId="3" applyFont="1" applyBorder="1" applyAlignment="1">
      <alignment horizontal="centerContinuous"/>
    </xf>
    <xf numFmtId="0" fontId="6" fillId="2" borderId="8" xfId="3" applyFont="1" applyFill="1" applyBorder="1" applyAlignment="1">
      <alignment horizontal="centerContinuous"/>
    </xf>
    <xf numFmtId="0" fontId="9" fillId="3" borderId="0" xfId="3" applyFont="1" applyFill="1"/>
    <xf numFmtId="0" fontId="6" fillId="0" borderId="6" xfId="3" applyFont="1" applyBorder="1"/>
    <xf numFmtId="0" fontId="6" fillId="0" borderId="7" xfId="3" applyFont="1" applyBorder="1"/>
    <xf numFmtId="0" fontId="6" fillId="2" borderId="8" xfId="3" applyFont="1" applyFill="1" applyBorder="1"/>
    <xf numFmtId="164" fontId="5" fillId="0" borderId="0" xfId="3" applyNumberFormat="1" applyFont="1" applyAlignment="1">
      <alignment horizontal="left"/>
    </xf>
    <xf numFmtId="165" fontId="6" fillId="0" borderId="0" xfId="3" applyNumberFormat="1" applyFont="1" applyProtection="1">
      <protection locked="0"/>
    </xf>
    <xf numFmtId="165" fontId="9" fillId="3" borderId="0" xfId="3" applyNumberFormat="1" applyFont="1" applyFill="1" applyProtection="1">
      <protection locked="0"/>
    </xf>
    <xf numFmtId="165" fontId="6" fillId="4" borderId="6" xfId="3" applyNumberFormat="1" applyFont="1" applyFill="1" applyBorder="1" applyProtection="1">
      <protection locked="0"/>
    </xf>
    <xf numFmtId="165" fontId="6" fillId="4" borderId="0" xfId="3" applyNumberFormat="1" applyFont="1" applyFill="1" applyProtection="1">
      <protection locked="0"/>
    </xf>
    <xf numFmtId="165" fontId="6" fillId="4" borderId="7" xfId="3" applyNumberFormat="1" applyFont="1" applyFill="1" applyBorder="1" applyProtection="1">
      <protection locked="0"/>
    </xf>
    <xf numFmtId="166" fontId="6" fillId="0" borderId="0" xfId="3" applyNumberFormat="1" applyFont="1" applyProtection="1">
      <protection locked="0"/>
    </xf>
    <xf numFmtId="166" fontId="6" fillId="4" borderId="6" xfId="3" applyNumberFormat="1" applyFont="1" applyFill="1" applyBorder="1" applyProtection="1">
      <protection locked="0"/>
    </xf>
    <xf numFmtId="166" fontId="6" fillId="4" borderId="0" xfId="3" applyNumberFormat="1" applyFont="1" applyFill="1" applyProtection="1">
      <protection locked="0"/>
    </xf>
    <xf numFmtId="166" fontId="6" fillId="4" borderId="7" xfId="3" applyNumberFormat="1" applyFont="1" applyFill="1" applyBorder="1" applyProtection="1">
      <protection locked="0"/>
    </xf>
    <xf numFmtId="166" fontId="6" fillId="0" borderId="0" xfId="3" applyNumberFormat="1" applyFont="1"/>
    <xf numFmtId="166" fontId="9" fillId="3" borderId="0" xfId="3" applyNumberFormat="1" applyFont="1" applyFill="1"/>
    <xf numFmtId="166" fontId="6" fillId="0" borderId="6" xfId="3" applyNumberFormat="1" applyFont="1" applyBorder="1"/>
    <xf numFmtId="166" fontId="6" fillId="0" borderId="7" xfId="3" applyNumberFormat="1" applyFont="1" applyBorder="1"/>
    <xf numFmtId="166" fontId="6" fillId="2" borderId="8" xfId="3" applyNumberFormat="1" applyFont="1" applyFill="1" applyBorder="1"/>
    <xf numFmtId="0" fontId="6" fillId="0" borderId="0" xfId="3" applyFont="1" applyAlignment="1">
      <alignment horizontal="left"/>
    </xf>
    <xf numFmtId="166" fontId="9" fillId="3" borderId="0" xfId="1" applyNumberFormat="1" applyFont="1" applyFill="1" applyProtection="1">
      <protection locked="0"/>
    </xf>
    <xf numFmtId="166" fontId="6" fillId="4" borderId="0" xfId="1" applyNumberFormat="1" applyFont="1" applyFill="1" applyBorder="1" applyProtection="1">
      <protection locked="0"/>
    </xf>
    <xf numFmtId="166" fontId="5" fillId="0" borderId="0" xfId="3" applyNumberFormat="1" applyFont="1"/>
    <xf numFmtId="166" fontId="5" fillId="0" borderId="6" xfId="3" applyNumberFormat="1" applyFont="1" applyBorder="1"/>
    <xf numFmtId="166" fontId="5" fillId="0" borderId="7" xfId="3" applyNumberFormat="1" applyFont="1" applyBorder="1"/>
    <xf numFmtId="166" fontId="5" fillId="2" borderId="8" xfId="3" applyNumberFormat="1" applyFont="1" applyFill="1" applyBorder="1"/>
    <xf numFmtId="166" fontId="9" fillId="3" borderId="0" xfId="3" applyNumberFormat="1" applyFont="1" applyFill="1" applyProtection="1">
      <protection locked="0"/>
    </xf>
    <xf numFmtId="164" fontId="7" fillId="0" borderId="0" xfId="3" applyNumberFormat="1" applyFont="1"/>
    <xf numFmtId="166" fontId="8" fillId="0" borderId="0" xfId="3" applyNumberFormat="1" applyFont="1"/>
    <xf numFmtId="166" fontId="8" fillId="0" borderId="6" xfId="3" applyNumberFormat="1" applyFont="1" applyBorder="1"/>
    <xf numFmtId="166" fontId="8" fillId="0" borderId="7" xfId="3" applyNumberFormat="1" applyFont="1" applyBorder="1"/>
    <xf numFmtId="166" fontId="8" fillId="2" borderId="8" xfId="3" applyNumberFormat="1" applyFont="1" applyFill="1" applyBorder="1"/>
    <xf numFmtId="0" fontId="7" fillId="0" borderId="0" xfId="3" applyFont="1" applyAlignment="1">
      <alignment horizontal="left"/>
    </xf>
    <xf numFmtId="165" fontId="9" fillId="3" borderId="0" xfId="3" applyNumberFormat="1" applyFont="1" applyFill="1"/>
    <xf numFmtId="165" fontId="10" fillId="0" borderId="6" xfId="3" applyNumberFormat="1" applyFont="1" applyBorder="1"/>
    <xf numFmtId="165" fontId="10" fillId="0" borderId="0" xfId="3" applyNumberFormat="1" applyFont="1"/>
    <xf numFmtId="165" fontId="10" fillId="0" borderId="7" xfId="3" applyNumberFormat="1" applyFont="1" applyBorder="1"/>
    <xf numFmtId="165" fontId="10" fillId="2" borderId="8" xfId="3" applyNumberFormat="1" applyFont="1" applyFill="1" applyBorder="1"/>
    <xf numFmtId="0" fontId="14" fillId="0" borderId="0" xfId="3" applyFont="1"/>
    <xf numFmtId="0" fontId="5" fillId="0" borderId="1" xfId="3" applyFont="1" applyBorder="1"/>
    <xf numFmtId="0" fontId="6" fillId="0" borderId="1" xfId="3" applyFont="1" applyBorder="1"/>
    <xf numFmtId="0" fontId="6" fillId="0" borderId="9" xfId="3" applyFont="1" applyBorder="1"/>
    <xf numFmtId="0" fontId="6" fillId="0" borderId="10" xfId="3" applyFont="1" applyBorder="1"/>
    <xf numFmtId="0" fontId="6" fillId="2" borderId="11" xfId="3" applyFont="1" applyFill="1" applyBorder="1"/>
    <xf numFmtId="0" fontId="11" fillId="0" borderId="0" xfId="3" applyFont="1"/>
    <xf numFmtId="37" fontId="6" fillId="0" borderId="0" xfId="3" applyNumberFormat="1" applyFont="1"/>
    <xf numFmtId="0" fontId="12" fillId="0" borderId="0" xfId="3" applyFont="1"/>
    <xf numFmtId="0" fontId="9" fillId="3" borderId="1" xfId="3" applyFont="1" applyFill="1" applyBorder="1"/>
    <xf numFmtId="0" fontId="11" fillId="0" borderId="0" xfId="3" applyFont="1" applyAlignment="1">
      <alignment horizontal="right"/>
    </xf>
    <xf numFmtId="0" fontId="17" fillId="0" borderId="13" xfId="3" applyFont="1" applyBorder="1"/>
    <xf numFmtId="0" fontId="12" fillId="0" borderId="14" xfId="3" applyFont="1" applyBorder="1" applyAlignment="1">
      <alignment horizontal="right" wrapText="1"/>
    </xf>
    <xf numFmtId="0" fontId="4" fillId="0" borderId="14" xfId="3" applyFont="1" applyBorder="1" applyAlignment="1">
      <alignment horizontal="right" wrapText="1"/>
    </xf>
    <xf numFmtId="0" fontId="4" fillId="0" borderId="15" xfId="3" applyFont="1" applyBorder="1" applyAlignment="1">
      <alignment horizontal="right" wrapText="1"/>
    </xf>
    <xf numFmtId="0" fontId="4" fillId="0" borderId="16" xfId="3" applyFont="1" applyBorder="1" applyAlignment="1">
      <alignment horizontal="left" indent="2"/>
    </xf>
    <xf numFmtId="4" fontId="12" fillId="0" borderId="0" xfId="3" applyNumberFormat="1" applyFont="1" applyAlignment="1">
      <alignment horizontal="right"/>
    </xf>
    <xf numFmtId="0" fontId="14" fillId="6" borderId="17" xfId="3" applyFont="1" applyFill="1" applyBorder="1" applyAlignment="1">
      <alignment horizontal="right"/>
    </xf>
    <xf numFmtId="4" fontId="12" fillId="6" borderId="1" xfId="3" applyNumberFormat="1" applyFont="1" applyFill="1" applyBorder="1"/>
    <xf numFmtId="4" fontId="4" fillId="6" borderId="1" xfId="3" applyNumberFormat="1" applyFont="1" applyFill="1" applyBorder="1"/>
    <xf numFmtId="4" fontId="12" fillId="0" borderId="0" xfId="3" applyNumberFormat="1" applyFont="1"/>
    <xf numFmtId="4" fontId="4" fillId="0" borderId="0" xfId="3" applyNumberFormat="1" applyFont="1"/>
    <xf numFmtId="4" fontId="14" fillId="0" borderId="0" xfId="3" applyNumberFormat="1" applyFont="1"/>
    <xf numFmtId="166" fontId="6" fillId="0" borderId="0" xfId="1" applyNumberFormat="1" applyFont="1" applyFill="1" applyProtection="1">
      <protection locked="0"/>
    </xf>
    <xf numFmtId="165" fontId="6" fillId="0" borderId="0" xfId="3" applyNumberFormat="1" applyFont="1"/>
    <xf numFmtId="165" fontId="5" fillId="0" borderId="0" xfId="3" applyNumberFormat="1" applyFont="1"/>
    <xf numFmtId="165" fontId="19" fillId="0" borderId="0" xfId="3" applyNumberFormat="1" applyFont="1"/>
    <xf numFmtId="0" fontId="14" fillId="4" borderId="16" xfId="3" applyFont="1" applyFill="1" applyBorder="1" applyAlignment="1">
      <alignment horizontal="left"/>
    </xf>
    <xf numFmtId="0" fontId="14" fillId="4" borderId="0" xfId="3" applyFont="1" applyFill="1" applyAlignment="1">
      <alignment horizontal="left"/>
    </xf>
    <xf numFmtId="37" fontId="12" fillId="0" borderId="0" xfId="3" applyNumberFormat="1" applyFont="1" applyAlignment="1">
      <alignment horizontal="right"/>
    </xf>
    <xf numFmtId="0" fontId="4" fillId="0" borderId="0" xfId="3" applyFont="1" applyAlignment="1">
      <alignment horizontal="right"/>
    </xf>
    <xf numFmtId="4" fontId="18" fillId="6" borderId="1" xfId="3" applyNumberFormat="1" applyFont="1" applyFill="1" applyBorder="1"/>
    <xf numFmtId="4" fontId="14" fillId="6" borderId="1" xfId="3" applyNumberFormat="1" applyFont="1" applyFill="1" applyBorder="1"/>
    <xf numFmtId="0" fontId="14" fillId="0" borderId="14" xfId="3" applyFont="1" applyBorder="1" applyAlignment="1">
      <alignment horizontal="right"/>
    </xf>
    <xf numFmtId="4" fontId="18" fillId="0" borderId="14" xfId="3" applyNumberFormat="1" applyFont="1" applyBorder="1"/>
    <xf numFmtId="4" fontId="12" fillId="0" borderId="14" xfId="3" applyNumberFormat="1" applyFont="1" applyBorder="1"/>
    <xf numFmtId="0" fontId="22" fillId="0" borderId="0" xfId="6" applyFont="1"/>
    <xf numFmtId="43" fontId="22" fillId="0" borderId="0" xfId="6" applyNumberFormat="1" applyFont="1"/>
    <xf numFmtId="0" fontId="23" fillId="0" borderId="0" xfId="6" applyFont="1"/>
    <xf numFmtId="2" fontId="23" fillId="0" borderId="0" xfId="6" applyNumberFormat="1" applyFont="1"/>
    <xf numFmtId="43" fontId="23" fillId="0" borderId="0" xfId="1" applyFont="1"/>
    <xf numFmtId="43" fontId="22" fillId="0" borderId="0" xfId="1" applyFont="1"/>
    <xf numFmtId="7" fontId="23" fillId="0" borderId="0" xfId="6" applyNumberFormat="1" applyFont="1"/>
    <xf numFmtId="7" fontId="22" fillId="0" borderId="0" xfId="6" applyNumberFormat="1" applyFont="1"/>
    <xf numFmtId="5" fontId="23" fillId="0" borderId="0" xfId="6" applyNumberFormat="1" applyFont="1"/>
    <xf numFmtId="43" fontId="23" fillId="0" borderId="0" xfId="6" applyNumberFormat="1" applyFont="1"/>
    <xf numFmtId="0" fontId="23" fillId="0" borderId="0" xfId="6" applyFont="1" applyAlignment="1">
      <alignment horizontal="center"/>
    </xf>
    <xf numFmtId="0" fontId="23" fillId="0" borderId="0" xfId="6" applyFont="1" applyAlignment="1">
      <alignment horizontal="centerContinuous"/>
    </xf>
    <xf numFmtId="0" fontId="23" fillId="0" borderId="0" xfId="3" applyFont="1" applyAlignment="1">
      <alignment horizontal="centerContinuous"/>
    </xf>
    <xf numFmtId="0" fontId="23" fillId="0" borderId="0" xfId="3" applyFont="1"/>
    <xf numFmtId="165" fontId="24" fillId="0" borderId="0" xfId="3" applyNumberFormat="1" applyFont="1"/>
    <xf numFmtId="0" fontId="26" fillId="0" borderId="0" xfId="6" applyFont="1"/>
    <xf numFmtId="43" fontId="22" fillId="0" borderId="0" xfId="1" applyFont="1" applyBorder="1"/>
    <xf numFmtId="10" fontId="23" fillId="0" borderId="0" xfId="6" applyNumberFormat="1" applyFont="1"/>
    <xf numFmtId="43" fontId="23" fillId="0" borderId="0" xfId="1" applyFont="1" applyFill="1"/>
    <xf numFmtId="0" fontId="25" fillId="0" borderId="19" xfId="6" applyFont="1" applyBorder="1" applyAlignment="1">
      <alignment horizontal="right" wrapText="1"/>
    </xf>
    <xf numFmtId="0" fontId="22" fillId="0" borderId="0" xfId="3" applyFont="1"/>
    <xf numFmtId="9" fontId="22" fillId="0" borderId="0" xfId="2" applyFont="1"/>
    <xf numFmtId="5" fontId="23" fillId="0" borderId="0" xfId="3" applyNumberFormat="1" applyFont="1"/>
    <xf numFmtId="37" fontId="23" fillId="0" borderId="0" xfId="3" applyNumberFormat="1" applyFont="1"/>
    <xf numFmtId="10" fontId="23" fillId="0" borderId="0" xfId="3" applyNumberFormat="1" applyFont="1"/>
    <xf numFmtId="0" fontId="22" fillId="0" borderId="0" xfId="6" applyFont="1" applyAlignment="1">
      <alignment horizontal="left"/>
    </xf>
    <xf numFmtId="0" fontId="23" fillId="0" borderId="0" xfId="3" applyFont="1" applyAlignment="1">
      <alignment horizontal="center"/>
    </xf>
    <xf numFmtId="0" fontId="25" fillId="0" borderId="2" xfId="6" applyFont="1" applyBorder="1" applyAlignment="1">
      <alignment horizontal="right" wrapText="1"/>
    </xf>
    <xf numFmtId="0" fontId="22" fillId="0" borderId="1" xfId="6" applyFont="1" applyBorder="1"/>
    <xf numFmtId="0" fontId="23" fillId="0" borderId="1" xfId="6" applyFont="1" applyBorder="1"/>
    <xf numFmtId="0" fontId="23" fillId="0" borderId="1" xfId="3" applyFont="1" applyBorder="1"/>
    <xf numFmtId="0" fontId="24" fillId="0" borderId="19" xfId="6" applyFont="1" applyBorder="1" applyAlignment="1">
      <alignment horizontal="centerContinuous"/>
    </xf>
    <xf numFmtId="0" fontId="25" fillId="0" borderId="19" xfId="3" applyFont="1" applyBorder="1" applyAlignment="1">
      <alignment horizontal="right" wrapText="1"/>
    </xf>
    <xf numFmtId="0" fontId="24" fillId="0" borderId="2" xfId="6" applyFont="1" applyBorder="1" applyAlignment="1">
      <alignment horizontal="centerContinuous"/>
    </xf>
    <xf numFmtId="0" fontId="25" fillId="0" borderId="2" xfId="3" applyFont="1" applyBorder="1" applyAlignment="1">
      <alignment horizontal="right" wrapText="1"/>
    </xf>
    <xf numFmtId="39" fontId="23" fillId="0" borderId="0" xfId="3" applyNumberFormat="1" applyFont="1"/>
    <xf numFmtId="0" fontId="22" fillId="0" borderId="0" xfId="6" applyFont="1" applyAlignment="1">
      <alignment horizontal="left" vertical="top"/>
    </xf>
    <xf numFmtId="166" fontId="23" fillId="0" borderId="0" xfId="3" applyNumberFormat="1" applyFont="1" applyAlignment="1">
      <alignment vertical="top"/>
    </xf>
    <xf numFmtId="166" fontId="23" fillId="0" borderId="0" xfId="3" applyNumberFormat="1" applyFont="1" applyAlignment="1" applyProtection="1">
      <alignment vertical="top"/>
      <protection locked="0"/>
    </xf>
    <xf numFmtId="166" fontId="23" fillId="0" borderId="0" xfId="6" applyNumberFormat="1" applyFont="1" applyAlignment="1">
      <alignment vertical="top"/>
    </xf>
    <xf numFmtId="166" fontId="23" fillId="0" borderId="0" xfId="1" applyNumberFormat="1" applyFont="1" applyFill="1" applyBorder="1" applyAlignment="1" applyProtection="1">
      <alignment vertical="top"/>
      <protection locked="0"/>
    </xf>
    <xf numFmtId="166" fontId="22" fillId="0" borderId="0" xfId="3" applyNumberFormat="1" applyFont="1" applyAlignment="1">
      <alignment vertical="top"/>
    </xf>
    <xf numFmtId="166" fontId="25" fillId="0" borderId="0" xfId="3" applyNumberFormat="1" applyFont="1" applyAlignment="1">
      <alignment vertical="top"/>
    </xf>
    <xf numFmtId="165" fontId="25" fillId="0" borderId="0" xfId="6" applyNumberFormat="1" applyFont="1" applyAlignment="1">
      <alignment vertical="top"/>
    </xf>
    <xf numFmtId="165" fontId="24" fillId="0" borderId="0" xfId="3" applyNumberFormat="1" applyFont="1" applyAlignment="1">
      <alignment vertical="top"/>
    </xf>
    <xf numFmtId="164" fontId="22" fillId="0" borderId="0" xfId="6" applyNumberFormat="1" applyFont="1" applyAlignment="1">
      <alignment horizontal="left" vertical="top"/>
    </xf>
    <xf numFmtId="0" fontId="23" fillId="0" borderId="0" xfId="6" applyFont="1" applyAlignment="1">
      <alignment horizontal="left" vertical="top"/>
    </xf>
    <xf numFmtId="0" fontId="22" fillId="0" borderId="0" xfId="6" applyFont="1" applyAlignment="1">
      <alignment vertical="top"/>
    </xf>
    <xf numFmtId="164" fontId="24" fillId="0" borderId="0" xfId="6" applyNumberFormat="1" applyFont="1" applyAlignment="1">
      <alignment horizontal="left" vertical="top"/>
    </xf>
    <xf numFmtId="0" fontId="22" fillId="0" borderId="1" xfId="6" applyFont="1" applyBorder="1" applyAlignment="1">
      <alignment vertical="top"/>
    </xf>
    <xf numFmtId="0" fontId="23" fillId="0" borderId="0" xfId="6" applyFont="1" applyAlignment="1">
      <alignment horizontal="center" vertical="top"/>
    </xf>
    <xf numFmtId="0" fontId="23" fillId="0" borderId="0" xfId="3" applyFont="1" applyAlignment="1">
      <alignment horizontal="center" vertical="top"/>
    </xf>
    <xf numFmtId="0" fontId="22" fillId="0" borderId="0" xfId="3" applyFont="1" applyAlignment="1">
      <alignment vertical="top"/>
    </xf>
    <xf numFmtId="0" fontId="23" fillId="0" borderId="0" xfId="6" applyFont="1" applyAlignment="1">
      <alignment vertical="top"/>
    </xf>
    <xf numFmtId="0" fontId="23" fillId="0" borderId="0" xfId="3" applyFont="1" applyAlignment="1">
      <alignment vertical="top"/>
    </xf>
    <xf numFmtId="0" fontId="23" fillId="0" borderId="1" xfId="6" applyFont="1" applyBorder="1" applyAlignment="1">
      <alignment vertical="top"/>
    </xf>
    <xf numFmtId="0" fontId="23" fillId="0" borderId="1" xfId="3" applyFont="1" applyBorder="1" applyAlignment="1">
      <alignment vertical="top"/>
    </xf>
    <xf numFmtId="43" fontId="22" fillId="0" borderId="0" xfId="3" applyNumberFormat="1" applyFont="1" applyAlignment="1">
      <alignment vertical="top"/>
    </xf>
    <xf numFmtId="2" fontId="22" fillId="0" borderId="0" xfId="3" applyNumberFormat="1" applyFont="1" applyAlignment="1">
      <alignment vertical="top"/>
    </xf>
    <xf numFmtId="0" fontId="23" fillId="0" borderId="18" xfId="3" applyFont="1" applyBorder="1" applyAlignment="1">
      <alignment horizontal="center" vertical="top"/>
    </xf>
    <xf numFmtId="0" fontId="24" fillId="0" borderId="0" xfId="6" applyFont="1" applyAlignment="1">
      <alignment horizontal="center" vertical="top"/>
    </xf>
    <xf numFmtId="0" fontId="22" fillId="0" borderId="0" xfId="6" applyFont="1" applyAlignment="1">
      <alignment horizontal="center" vertical="top"/>
    </xf>
    <xf numFmtId="0" fontId="24" fillId="0" borderId="19" xfId="6" applyFont="1" applyBorder="1" applyAlignment="1">
      <alignment horizontal="center" vertical="top"/>
    </xf>
    <xf numFmtId="0" fontId="24" fillId="0" borderId="0" xfId="6" applyFont="1" applyAlignment="1">
      <alignment horizontal="center" vertical="top"/>
    </xf>
    <xf numFmtId="0" fontId="22" fillId="0" borderId="1" xfId="6" applyFont="1" applyBorder="1" applyAlignment="1">
      <alignment horizontal="center" vertical="top"/>
    </xf>
    <xf numFmtId="0" fontId="24" fillId="0" borderId="0" xfId="3" applyFont="1" applyAlignment="1">
      <alignment horizontal="center" vertical="top"/>
    </xf>
    <xf numFmtId="0" fontId="22" fillId="0" borderId="1" xfId="3" applyFont="1" applyBorder="1" applyAlignment="1">
      <alignment horizontal="center" vertical="top"/>
    </xf>
    <xf numFmtId="0" fontId="25" fillId="0" borderId="12" xfId="6" applyFont="1" applyBorder="1" applyAlignment="1">
      <alignment horizontal="right" wrapText="1"/>
    </xf>
    <xf numFmtId="0" fontId="25" fillId="0" borderId="19" xfId="6" applyFont="1" applyBorder="1" applyAlignment="1">
      <alignment horizontal="right" wrapText="1"/>
    </xf>
    <xf numFmtId="0" fontId="25" fillId="0" borderId="12" xfId="3" applyFont="1" applyBorder="1" applyAlignment="1">
      <alignment horizontal="right" wrapText="1"/>
    </xf>
    <xf numFmtId="0" fontId="25" fillId="0" borderId="19" xfId="3" applyFont="1" applyBorder="1" applyAlignment="1">
      <alignment horizontal="right" wrapText="1"/>
    </xf>
    <xf numFmtId="0" fontId="24" fillId="0" borderId="0" xfId="6" applyFont="1" applyAlignment="1">
      <alignment horizontal="center" vertical="top" wrapText="1"/>
    </xf>
    <xf numFmtId="0" fontId="16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15" fillId="0" borderId="12" xfId="3" applyFont="1" applyBorder="1"/>
    <xf numFmtId="0" fontId="11" fillId="0" borderId="12" xfId="3" applyFont="1" applyBorder="1"/>
  </cellXfs>
  <cellStyles count="10">
    <cellStyle name="Comma" xfId="1" builtinId="3"/>
    <cellStyle name="Comma 2" xfId="7" xr:uid="{C9F1B9E1-53F5-4B51-8A90-15A88EABC8C3}"/>
    <cellStyle name="Normal" xfId="0" builtinId="0"/>
    <cellStyle name="Normal 2" xfId="3" xr:uid="{3CEAE6B0-75C3-4099-8E8A-FB3916E9DDD6}"/>
    <cellStyle name="Normal 3" xfId="6" xr:uid="{1385E6F7-8DA9-4914-9C65-51200E355110}"/>
    <cellStyle name="Normal 4" xfId="9" xr:uid="{4D940769-2A8E-4BE6-A316-CB2395746678}"/>
    <cellStyle name="Percent" xfId="2" builtinId="5"/>
    <cellStyle name="Percent 2" xfId="4" xr:uid="{43BB1595-D0E2-4B7C-9D5C-813B6CFC50F3}"/>
    <cellStyle name="Percent 3" xfId="5" xr:uid="{2E23F095-D165-437E-8DAD-011BABDE3486}"/>
    <cellStyle name="Percent 4" xfId="8" xr:uid="{08F3E50A-16AE-42AB-B7D3-6DCF39336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6891-F13A-4FA3-BFDE-39EB890B399E}">
  <dimension ref="A1:E34"/>
  <sheetViews>
    <sheetView showGridLines="0" tabSelected="1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5" width="9.1796875" style="100" bestFit="1" customWidth="1"/>
    <col min="6" max="16384" width="7.81640625" style="100"/>
  </cols>
  <sheetData>
    <row r="1" spans="1:5" ht="16" customHeight="1" x14ac:dyDescent="0.45">
      <c r="A1" s="163" t="s">
        <v>0</v>
      </c>
      <c r="B1" s="163"/>
      <c r="C1" s="163"/>
      <c r="D1" s="163"/>
    </row>
    <row r="2" spans="1:5" ht="15" customHeight="1" x14ac:dyDescent="0.45">
      <c r="A2" s="160"/>
      <c r="B2" s="160"/>
      <c r="C2" s="160"/>
      <c r="D2" s="160"/>
    </row>
    <row r="3" spans="1:5" ht="16" customHeight="1" x14ac:dyDescent="0.45">
      <c r="A3" s="163" t="s">
        <v>39</v>
      </c>
      <c r="B3" s="163"/>
      <c r="C3" s="163"/>
      <c r="D3" s="163"/>
    </row>
    <row r="4" spans="1:5" ht="16" customHeight="1" x14ac:dyDescent="0.45">
      <c r="A4" s="163" t="s">
        <v>1</v>
      </c>
      <c r="B4" s="163"/>
      <c r="C4" s="163"/>
      <c r="D4" s="163"/>
    </row>
    <row r="5" spans="1:5" ht="15" customHeight="1" thickBot="1" x14ac:dyDescent="0.5">
      <c r="A5" s="164" t="s">
        <v>2</v>
      </c>
      <c r="B5" s="164"/>
      <c r="C5" s="164"/>
      <c r="D5" s="164"/>
    </row>
    <row r="6" spans="1:5" ht="32.15" customHeight="1" x14ac:dyDescent="0.45">
      <c r="A6" s="131"/>
      <c r="B6" s="119" t="s">
        <v>46</v>
      </c>
      <c r="C6" s="119" t="s">
        <v>47</v>
      </c>
      <c r="D6" s="119" t="s">
        <v>48</v>
      </c>
    </row>
    <row r="7" spans="1:5" ht="15" customHeight="1" x14ac:dyDescent="0.45">
      <c r="A7" s="136" t="s">
        <v>12</v>
      </c>
      <c r="B7" s="110"/>
      <c r="C7" s="126"/>
      <c r="D7" s="120"/>
    </row>
    <row r="8" spans="1:5" ht="15" customHeight="1" x14ac:dyDescent="0.45">
      <c r="A8" s="125"/>
      <c r="B8" s="111"/>
      <c r="C8" s="112"/>
      <c r="D8" s="120"/>
    </row>
    <row r="9" spans="1:5" ht="15" customHeight="1" x14ac:dyDescent="0.45">
      <c r="A9" s="136" t="s">
        <v>13</v>
      </c>
      <c r="C9" s="113"/>
      <c r="D9" s="120"/>
    </row>
    <row r="10" spans="1:5" ht="15" customHeight="1" x14ac:dyDescent="0.45">
      <c r="A10" s="145" t="s">
        <v>14</v>
      </c>
      <c r="B10" s="137">
        <f>SUM('R&amp;RA'!B10,EDU!B10,MREFC!B10,AOAM!B11,OIG!B10,NSB!B10,CHIPS!B10)</f>
        <v>5562.8749005057953</v>
      </c>
      <c r="C10" s="137">
        <f>SUM('R&amp;RA'!C10,EDU!C10,MREFC!C10,AOAM!C11,OIG!C10,NSB!C10,CHIPS!C10)</f>
        <v>5435.25</v>
      </c>
      <c r="D10" s="137">
        <f>SUM('R&amp;RA'!D10,EDU!D10,MREFC!D10,AOAM!D11,OIG!D10,NSB!D10,CHIPS!D10)</f>
        <v>2218.5</v>
      </c>
      <c r="E10" s="101"/>
    </row>
    <row r="11" spans="1:5" ht="15" customHeight="1" x14ac:dyDescent="0.45">
      <c r="A11" s="145" t="s">
        <v>15</v>
      </c>
      <c r="B11" s="137">
        <f>SUM('R&amp;RA'!B11,EDU!B11,MREFC!B11,AOAM!B12,OIG!B11,NSB!B11,CHIPS!B11)</f>
        <v>1047.5778519827002</v>
      </c>
      <c r="C11" s="137">
        <f>SUM('R&amp;RA'!C11,EDU!C11,MREFC!C11,AOAM!C12,OIG!C11,NSB!C11,CHIPS!C11)</f>
        <v>963.25</v>
      </c>
      <c r="D11" s="137">
        <f>SUM('R&amp;RA'!D11,EDU!D11,MREFC!D11,AOAM!D12,OIG!D11,NSB!D11,CHIPS!D11)</f>
        <v>417.95</v>
      </c>
      <c r="E11" s="101"/>
    </row>
    <row r="12" spans="1:5" ht="15" customHeight="1" x14ac:dyDescent="0.45">
      <c r="A12" s="145" t="s">
        <v>16</v>
      </c>
      <c r="B12" s="137">
        <f>SUM(B10:B11)</f>
        <v>6610.4527524884952</v>
      </c>
      <c r="C12" s="137">
        <f t="shared" ref="C12" si="0">SUM(C10:C11)</f>
        <v>6398.5</v>
      </c>
      <c r="D12" s="138">
        <f>SUM(D10:D11)</f>
        <v>2636.45</v>
      </c>
      <c r="E12" s="101"/>
    </row>
    <row r="13" spans="1:5" ht="15" customHeight="1" x14ac:dyDescent="0.45">
      <c r="A13" s="136"/>
      <c r="B13" s="139"/>
      <c r="C13" s="137"/>
      <c r="D13" s="138"/>
      <c r="E13" s="101"/>
    </row>
    <row r="14" spans="1:5" ht="15" customHeight="1" x14ac:dyDescent="0.45">
      <c r="A14" s="146" t="s">
        <v>17</v>
      </c>
      <c r="B14" s="139"/>
      <c r="C14" s="137"/>
      <c r="D14" s="138"/>
      <c r="E14" s="101"/>
    </row>
    <row r="15" spans="1:5" ht="15" customHeight="1" x14ac:dyDescent="0.45">
      <c r="A15" s="145" t="s">
        <v>18</v>
      </c>
      <c r="B15" s="140">
        <f>'R&amp;RA'!B15+EDU!B15+MREFC!B15+AOAM!B16+OIG!B15+NSB!B15+CHIPS!B15</f>
        <v>339.10379556000004</v>
      </c>
      <c r="C15" s="140">
        <f>'R&amp;RA'!C15+EDU!C15+MREFC!C15+AOAM!C16+OIG!C15+NSB!C15+CHIPS!C15</f>
        <v>253</v>
      </c>
      <c r="D15" s="140">
        <f>'R&amp;RA'!D15+EDU!D15+MREFC!D15+AOAM!D16+OIG!D15+NSB!D15+CHIPS!D15</f>
        <v>173.95</v>
      </c>
      <c r="E15" s="101"/>
    </row>
    <row r="16" spans="1:5" ht="15" customHeight="1" x14ac:dyDescent="0.45">
      <c r="A16" s="145" t="s">
        <v>19</v>
      </c>
      <c r="B16" s="140">
        <f>'R&amp;RA'!B16+EDU!B16+MREFC!B16+AOAM!B17+OIG!B16+NSB!B16+CHIPS!B16</f>
        <v>281.03165661999998</v>
      </c>
      <c r="C16" s="140">
        <f>'R&amp;RA'!C16+EDU!C16+MREFC!C16+AOAM!C17+OIG!C16+NSB!C16+CHIPS!C16</f>
        <v>276</v>
      </c>
      <c r="D16" s="140">
        <f>'R&amp;RA'!D16+EDU!D16+MREFC!D16+AOAM!D17+OIG!D16+NSB!D16+CHIPS!D16</f>
        <v>112</v>
      </c>
      <c r="E16" s="101"/>
    </row>
    <row r="17" spans="1:5" ht="15" customHeight="1" x14ac:dyDescent="0.45">
      <c r="A17" s="145" t="s">
        <v>20</v>
      </c>
      <c r="B17" s="139">
        <f>SUM(B15:B16)</f>
        <v>620.13545218000002</v>
      </c>
      <c r="C17" s="141">
        <f t="shared" ref="C17" si="1">SUM(C15:C16)</f>
        <v>529</v>
      </c>
      <c r="D17" s="138">
        <f>SUM(D15:D16)</f>
        <v>285.95</v>
      </c>
      <c r="E17" s="101"/>
    </row>
    <row r="18" spans="1:5" ht="15" customHeight="1" x14ac:dyDescent="0.45">
      <c r="A18" s="136"/>
      <c r="B18" s="139"/>
      <c r="C18" s="137"/>
      <c r="D18" s="138"/>
      <c r="E18" s="101"/>
    </row>
    <row r="19" spans="1:5" ht="15" customHeight="1" x14ac:dyDescent="0.45">
      <c r="A19" s="145" t="s">
        <v>21</v>
      </c>
      <c r="B19" s="139">
        <f>+B12+B17</f>
        <v>7230.5882046684956</v>
      </c>
      <c r="C19" s="137">
        <f>+C12+C17</f>
        <v>6927.5</v>
      </c>
      <c r="D19" s="138">
        <f>D17+D12</f>
        <v>2922.3999999999996</v>
      </c>
      <c r="E19" s="101"/>
    </row>
    <row r="20" spans="1:5" ht="15" customHeight="1" x14ac:dyDescent="0.45">
      <c r="A20" s="136"/>
      <c r="B20" s="139"/>
      <c r="C20" s="137"/>
      <c r="D20" s="138"/>
      <c r="E20" s="101"/>
    </row>
    <row r="21" spans="1:5" ht="15" customHeight="1" x14ac:dyDescent="0.45">
      <c r="A21" s="145" t="s">
        <v>22</v>
      </c>
      <c r="B21" s="140">
        <f>'R&amp;RA'!B21+EDU!B21+MREFC!B21+AOAM!B22+OIG!B21+NSB!B21+CHIPS!B21</f>
        <v>982.42378157949975</v>
      </c>
      <c r="C21" s="140">
        <f>'R&amp;RA'!C21+EDU!C21+MREFC!C21+AOAM!C22+OIG!C21+NSB!C21+CHIPS!C21</f>
        <v>818.25</v>
      </c>
      <c r="D21" s="140">
        <f>'R&amp;RA'!D21+EDU!D21+MREFC!D21+AOAM!D22+OIG!D21+NSB!D21+CHIPS!D21</f>
        <v>435</v>
      </c>
      <c r="E21" s="101"/>
    </row>
    <row r="22" spans="1:5" ht="15" customHeight="1" x14ac:dyDescent="0.45">
      <c r="A22" s="136"/>
      <c r="B22" s="139"/>
      <c r="C22" s="137"/>
      <c r="D22" s="138"/>
      <c r="E22" s="101"/>
    </row>
    <row r="23" spans="1:5" ht="15" customHeight="1" x14ac:dyDescent="0.45">
      <c r="A23" s="145" t="s">
        <v>23</v>
      </c>
      <c r="B23" s="140">
        <f>'R&amp;RA'!B23+EDU!B23+MREFC!B23+AOAM!B24+OIG!B23+NSB!B23+CHIPS!B23</f>
        <v>1357.4783672919973</v>
      </c>
      <c r="C23" s="140">
        <f>'R&amp;RA'!C23+EDU!C23+MREFC!C23+AOAM!C24+OIG!C23+NSB!C23+CHIPS!C23</f>
        <v>1054.25</v>
      </c>
      <c r="D23" s="140">
        <f>'R&amp;RA'!D23+EDU!D23+MREFC!D23+AOAM!D24+OIG!D23+NSB!D23+CHIPS!D23</f>
        <v>655.75</v>
      </c>
      <c r="E23" s="101"/>
    </row>
    <row r="24" spans="1:5" ht="15" customHeight="1" x14ac:dyDescent="0.45">
      <c r="A24" s="147"/>
      <c r="B24" s="139"/>
      <c r="C24" s="142"/>
      <c r="D24" s="138"/>
      <c r="E24" s="101"/>
    </row>
    <row r="25" spans="1:5" ht="16" customHeight="1" x14ac:dyDescent="0.45">
      <c r="A25" s="148" t="s">
        <v>26</v>
      </c>
      <c r="B25" s="143">
        <f>+B19+B21+B23</f>
        <v>9570.4903535399917</v>
      </c>
      <c r="C25" s="144">
        <f t="shared" ref="C25" si="2">+C19+C21+C23</f>
        <v>8800</v>
      </c>
      <c r="D25" s="144">
        <f t="shared" ref="D25" si="3">+D19+D21+D23</f>
        <v>4013.1499999999996</v>
      </c>
      <c r="E25" s="101"/>
    </row>
    <row r="26" spans="1:5" ht="15" customHeight="1" thickBot="1" x14ac:dyDescent="0.5">
      <c r="A26" s="149"/>
      <c r="B26" s="129"/>
      <c r="C26" s="130"/>
      <c r="D26" s="130"/>
      <c r="E26" s="101"/>
    </row>
    <row r="27" spans="1:5" ht="15" customHeight="1" x14ac:dyDescent="0.45">
      <c r="A27" s="115"/>
    </row>
    <row r="28" spans="1:5" x14ac:dyDescent="0.45">
      <c r="B28" s="103"/>
      <c r="C28" s="104"/>
      <c r="D28" s="105"/>
    </row>
    <row r="29" spans="1:5" x14ac:dyDescent="0.45">
      <c r="B29" s="106"/>
      <c r="C29" s="104"/>
      <c r="D29" s="107"/>
    </row>
    <row r="30" spans="1:5" x14ac:dyDescent="0.45">
      <c r="C30" s="108"/>
    </row>
    <row r="31" spans="1:5" x14ac:dyDescent="0.45">
      <c r="B31" s="108"/>
      <c r="C31" s="108"/>
      <c r="D31" s="107"/>
    </row>
    <row r="32" spans="1:5" x14ac:dyDescent="0.45">
      <c r="B32" s="108"/>
      <c r="C32" s="108"/>
    </row>
    <row r="33" spans="2:4" x14ac:dyDescent="0.45">
      <c r="B33" s="104"/>
      <c r="C33" s="104"/>
    </row>
    <row r="34" spans="2:4" x14ac:dyDescent="0.45">
      <c r="B34" s="109"/>
      <c r="C34" s="109"/>
      <c r="D34" s="107"/>
    </row>
  </sheetData>
  <mergeCells count="4">
    <mergeCell ref="A1:D1"/>
    <mergeCell ref="A3:D3"/>
    <mergeCell ref="A5:D5"/>
    <mergeCell ref="A4:D4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  <ignoredErrors>
    <ignoredError sqref="B12:C12 D12:D14 B15 B20 B24 B22 B18 B16:B17 B19 B23 B25 B21 C20 C22 C24 C17 C18 C15:C16 C19 C25 C23 C21 D17:D19 D15:D16 D20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4E27E-5EA4-438E-B158-2C7346B288E2}">
  <dimension ref="A1:F33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5" width="9.54296875" style="100" bestFit="1" customWidth="1"/>
    <col min="6" max="6" width="9.1796875" style="100" bestFit="1" customWidth="1"/>
    <col min="7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47"/>
      <c r="B2" s="153"/>
      <c r="C2" s="153"/>
      <c r="D2" s="147"/>
    </row>
    <row r="3" spans="1:4" ht="16" customHeight="1" x14ac:dyDescent="0.45">
      <c r="A3" s="163" t="s">
        <v>44</v>
      </c>
      <c r="B3" s="163"/>
      <c r="C3" s="163"/>
      <c r="D3" s="163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31.5" customHeight="1" x14ac:dyDescent="0.45">
      <c r="A6" s="131"/>
      <c r="B6" s="119" t="s">
        <v>46</v>
      </c>
      <c r="C6" s="119" t="s">
        <v>47</v>
      </c>
      <c r="D6" s="119" t="s">
        <v>48</v>
      </c>
    </row>
    <row r="7" spans="1:4" ht="15" customHeight="1" x14ac:dyDescent="0.45">
      <c r="A7" s="136" t="s">
        <v>12</v>
      </c>
      <c r="B7" s="150"/>
      <c r="C7" s="151"/>
      <c r="D7" s="152"/>
    </row>
    <row r="8" spans="1:4" ht="15" customHeight="1" x14ac:dyDescent="0.45">
      <c r="A8" s="136"/>
      <c r="B8" s="150"/>
      <c r="C8" s="151"/>
      <c r="D8" s="152"/>
    </row>
    <row r="9" spans="1:4" ht="15" customHeight="1" x14ac:dyDescent="0.45">
      <c r="A9" s="136" t="s">
        <v>13</v>
      </c>
      <c r="B9" s="153"/>
      <c r="C9" s="154"/>
      <c r="D9" s="152"/>
    </row>
    <row r="10" spans="1:4" ht="15" customHeight="1" x14ac:dyDescent="0.45">
      <c r="A10" s="145" t="s">
        <v>14</v>
      </c>
      <c r="B10" s="137">
        <v>5384.1603509554952</v>
      </c>
      <c r="C10" s="137">
        <v>5303.25</v>
      </c>
      <c r="D10" s="137">
        <v>2214.5</v>
      </c>
    </row>
    <row r="11" spans="1:4" ht="15" customHeight="1" x14ac:dyDescent="0.45">
      <c r="A11" s="145" t="s">
        <v>15</v>
      </c>
      <c r="B11" s="137">
        <v>771.2112905570001</v>
      </c>
      <c r="C11" s="137">
        <v>759.25</v>
      </c>
      <c r="D11" s="137">
        <v>415.95</v>
      </c>
    </row>
    <row r="12" spans="1:4" ht="15" customHeight="1" x14ac:dyDescent="0.45">
      <c r="A12" s="145" t="s">
        <v>16</v>
      </c>
      <c r="B12" s="137">
        <f>SUM(B10:B11)</f>
        <v>6155.3716415124954</v>
      </c>
      <c r="C12" s="137">
        <f>SUM(C10:C11)</f>
        <v>6062.5</v>
      </c>
      <c r="D12" s="138">
        <f>SUM(D10:D11)</f>
        <v>2630.45</v>
      </c>
    </row>
    <row r="13" spans="1:4" ht="15" customHeight="1" x14ac:dyDescent="0.45">
      <c r="A13" s="136"/>
      <c r="B13" s="139"/>
      <c r="C13" s="137"/>
      <c r="D13" s="138"/>
    </row>
    <row r="14" spans="1:4" ht="15" customHeight="1" x14ac:dyDescent="0.45">
      <c r="A14" s="146" t="s">
        <v>17</v>
      </c>
      <c r="B14" s="139"/>
      <c r="C14" s="137"/>
      <c r="D14" s="138"/>
    </row>
    <row r="15" spans="1:4" ht="15" customHeight="1" x14ac:dyDescent="0.45">
      <c r="A15" s="145" t="s">
        <v>18</v>
      </c>
      <c r="B15" s="140">
        <v>2.3613372800000003</v>
      </c>
      <c r="C15" s="140">
        <v>2</v>
      </c>
      <c r="D15" s="140">
        <v>1</v>
      </c>
    </row>
    <row r="16" spans="1:4" ht="15" customHeight="1" x14ac:dyDescent="0.45">
      <c r="A16" s="145" t="s">
        <v>19</v>
      </c>
      <c r="B16" s="140">
        <v>281.03165661999998</v>
      </c>
      <c r="C16" s="140">
        <v>276</v>
      </c>
      <c r="D16" s="140">
        <v>112</v>
      </c>
    </row>
    <row r="17" spans="1:6" ht="15" customHeight="1" x14ac:dyDescent="0.45">
      <c r="A17" s="145" t="s">
        <v>20</v>
      </c>
      <c r="B17" s="139">
        <f>SUM(B15:B16)</f>
        <v>283.39299389999996</v>
      </c>
      <c r="C17" s="141">
        <f>SUM(C15:C16)</f>
        <v>278</v>
      </c>
      <c r="D17" s="138">
        <f>SUM(D15:D16)</f>
        <v>113</v>
      </c>
    </row>
    <row r="18" spans="1:6" ht="15" customHeight="1" x14ac:dyDescent="0.45">
      <c r="A18" s="136"/>
      <c r="B18" s="139"/>
      <c r="C18" s="137"/>
      <c r="D18" s="138"/>
    </row>
    <row r="19" spans="1:6" ht="15" customHeight="1" x14ac:dyDescent="0.45">
      <c r="A19" s="145" t="s">
        <v>21</v>
      </c>
      <c r="B19" s="139">
        <f>+B12+B17</f>
        <v>6438.7646354124954</v>
      </c>
      <c r="C19" s="137">
        <f>+C12+C17</f>
        <v>6340.5</v>
      </c>
      <c r="D19" s="138">
        <f>+D12+D17</f>
        <v>2743.45</v>
      </c>
    </row>
    <row r="20" spans="1:6" ht="15" customHeight="1" x14ac:dyDescent="0.45">
      <c r="A20" s="136"/>
      <c r="B20" s="139"/>
      <c r="C20" s="137"/>
      <c r="D20" s="138"/>
    </row>
    <row r="21" spans="1:6" ht="15" customHeight="1" x14ac:dyDescent="0.45">
      <c r="A21" s="145" t="s">
        <v>22</v>
      </c>
      <c r="B21" s="140">
        <v>203.83294710749999</v>
      </c>
      <c r="C21" s="140">
        <v>200</v>
      </c>
      <c r="D21" s="140">
        <v>391</v>
      </c>
    </row>
    <row r="22" spans="1:6" ht="15" customHeight="1" x14ac:dyDescent="0.45">
      <c r="A22" s="136"/>
      <c r="B22" s="139"/>
      <c r="C22" s="137"/>
      <c r="D22" s="138"/>
    </row>
    <row r="23" spans="1:6" ht="15" customHeight="1" x14ac:dyDescent="0.45">
      <c r="A23" s="145" t="s">
        <v>23</v>
      </c>
      <c r="B23" s="140">
        <v>770.68737338999733</v>
      </c>
      <c r="C23" s="140">
        <v>636</v>
      </c>
      <c r="D23" s="140">
        <v>275</v>
      </c>
      <c r="F23" s="107"/>
    </row>
    <row r="24" spans="1:6" ht="15" customHeight="1" x14ac:dyDescent="0.45">
      <c r="A24" s="147"/>
      <c r="B24" s="139"/>
      <c r="C24" s="142"/>
      <c r="D24" s="138"/>
    </row>
    <row r="25" spans="1:6" ht="16" customHeight="1" x14ac:dyDescent="0.45">
      <c r="A25" s="148" t="s">
        <v>26</v>
      </c>
      <c r="B25" s="143">
        <f>+B19+B21+B23</f>
        <v>7413.2849559099932</v>
      </c>
      <c r="C25" s="144">
        <f>+C19+C21+C23</f>
        <v>7176.5</v>
      </c>
      <c r="D25" s="144">
        <f>SUM(D19:D23)</f>
        <v>3409.45</v>
      </c>
      <c r="E25" s="114"/>
      <c r="F25" s="116"/>
    </row>
    <row r="26" spans="1:6" ht="15" customHeight="1" thickBot="1" x14ac:dyDescent="0.5">
      <c r="A26" s="128"/>
      <c r="B26" s="155"/>
      <c r="C26" s="156"/>
      <c r="D26" s="156"/>
    </row>
    <row r="27" spans="1:6" ht="15" customHeight="1" x14ac:dyDescent="0.45">
      <c r="A27" s="115"/>
    </row>
    <row r="28" spans="1:6" x14ac:dyDescent="0.45">
      <c r="B28" s="117"/>
      <c r="C28" s="118"/>
    </row>
    <row r="29" spans="1:6" x14ac:dyDescent="0.45">
      <c r="B29" s="117"/>
      <c r="C29" s="108"/>
      <c r="D29" s="107"/>
    </row>
    <row r="30" spans="1:6" x14ac:dyDescent="0.45">
      <c r="B30" s="108"/>
      <c r="C30" s="109"/>
    </row>
    <row r="31" spans="1:6" x14ac:dyDescent="0.45">
      <c r="B31" s="108"/>
      <c r="C31" s="108"/>
      <c r="D31" s="107"/>
    </row>
    <row r="32" spans="1:6" x14ac:dyDescent="0.45">
      <c r="B32" s="108"/>
      <c r="C32" s="117"/>
    </row>
    <row r="33" spans="2:2" x14ac:dyDescent="0.45">
      <c r="B33" s="117"/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  <ignoredErrors>
    <ignoredError sqref="D12 C12 B12 B17 D17 D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CB5F-6973-4CD4-9820-B79581668500}">
  <dimension ref="A1:E39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20" customWidth="1"/>
    <col min="2" max="3" width="13.7265625" style="113" customWidth="1"/>
    <col min="4" max="4" width="13.7265625" style="120" customWidth="1"/>
    <col min="5" max="16384" width="7.81640625" style="120"/>
  </cols>
  <sheetData>
    <row r="1" spans="1:5" ht="16" customHeight="1" x14ac:dyDescent="0.45">
      <c r="A1" s="163" t="s">
        <v>0</v>
      </c>
      <c r="B1" s="163"/>
      <c r="C1" s="163"/>
      <c r="D1" s="163"/>
    </row>
    <row r="2" spans="1:5" ht="15" customHeight="1" x14ac:dyDescent="0.45">
      <c r="A2" s="152"/>
      <c r="B2" s="154"/>
      <c r="C2" s="154"/>
      <c r="D2" s="152"/>
    </row>
    <row r="3" spans="1:5" ht="16" customHeight="1" x14ac:dyDescent="0.45">
      <c r="A3" s="165" t="s">
        <v>25</v>
      </c>
      <c r="B3" s="165"/>
      <c r="C3" s="165"/>
      <c r="D3" s="165"/>
    </row>
    <row r="4" spans="1:5" ht="16" customHeight="1" x14ac:dyDescent="0.45">
      <c r="A4" s="165" t="s">
        <v>1</v>
      </c>
      <c r="B4" s="165"/>
      <c r="C4" s="165"/>
      <c r="D4" s="165"/>
    </row>
    <row r="5" spans="1:5" ht="15" customHeight="1" thickBot="1" x14ac:dyDescent="0.5">
      <c r="A5" s="166" t="s">
        <v>2</v>
      </c>
      <c r="B5" s="166"/>
      <c r="C5" s="166"/>
      <c r="D5" s="166"/>
    </row>
    <row r="6" spans="1:5" ht="32.15" customHeight="1" x14ac:dyDescent="0.45">
      <c r="A6" s="131"/>
      <c r="B6" s="119" t="s">
        <v>46</v>
      </c>
      <c r="C6" s="119" t="s">
        <v>47</v>
      </c>
      <c r="D6" s="119" t="s">
        <v>48</v>
      </c>
    </row>
    <row r="7" spans="1:5" ht="15" customHeight="1" x14ac:dyDescent="0.45">
      <c r="A7" s="136" t="s">
        <v>12</v>
      </c>
      <c r="B7" s="150"/>
      <c r="C7" s="151"/>
      <c r="D7" s="152"/>
    </row>
    <row r="8" spans="1:5" ht="15" customHeight="1" x14ac:dyDescent="0.45">
      <c r="A8" s="136"/>
      <c r="B8" s="150"/>
      <c r="C8" s="151"/>
      <c r="D8" s="152"/>
    </row>
    <row r="9" spans="1:5" ht="15" customHeight="1" x14ac:dyDescent="0.45">
      <c r="A9" s="136" t="s">
        <v>13</v>
      </c>
      <c r="B9" s="153"/>
      <c r="C9" s="154"/>
      <c r="D9" s="152"/>
    </row>
    <row r="10" spans="1:5" ht="15" customHeight="1" x14ac:dyDescent="0.45">
      <c r="A10" s="145" t="s">
        <v>14</v>
      </c>
      <c r="B10" s="137">
        <v>172.61576385030006</v>
      </c>
      <c r="C10" s="137">
        <v>128</v>
      </c>
      <c r="D10" s="137">
        <v>0</v>
      </c>
      <c r="E10" s="121"/>
    </row>
    <row r="11" spans="1:5" ht="15" customHeight="1" x14ac:dyDescent="0.45">
      <c r="A11" s="145" t="s">
        <v>15</v>
      </c>
      <c r="B11" s="137">
        <v>273.59935462570002</v>
      </c>
      <c r="C11" s="137">
        <v>202</v>
      </c>
      <c r="D11" s="137">
        <v>0</v>
      </c>
      <c r="E11" s="121"/>
    </row>
    <row r="12" spans="1:5" ht="15" customHeight="1" x14ac:dyDescent="0.45">
      <c r="A12" s="145" t="s">
        <v>16</v>
      </c>
      <c r="B12" s="137">
        <f>SUM(B10:B11)</f>
        <v>446.21511847600004</v>
      </c>
      <c r="C12" s="137">
        <f t="shared" ref="C12" si="0">SUM(C10:C11)</f>
        <v>330</v>
      </c>
      <c r="D12" s="138">
        <f>SUM(D10:D11)</f>
        <v>0</v>
      </c>
    </row>
    <row r="13" spans="1:5" ht="15" customHeight="1" x14ac:dyDescent="0.45">
      <c r="A13" s="136"/>
      <c r="B13" s="139"/>
      <c r="C13" s="137"/>
      <c r="D13" s="138"/>
    </row>
    <row r="14" spans="1:5" ht="15" customHeight="1" x14ac:dyDescent="0.45">
      <c r="A14" s="146" t="s">
        <v>17</v>
      </c>
      <c r="B14" s="139"/>
      <c r="C14" s="137"/>
      <c r="D14" s="138"/>
    </row>
    <row r="15" spans="1:5" ht="15" customHeight="1" x14ac:dyDescent="0.45">
      <c r="A15" s="145" t="s">
        <v>18</v>
      </c>
      <c r="B15" s="140">
        <v>0</v>
      </c>
      <c r="C15" s="140">
        <v>0</v>
      </c>
      <c r="D15" s="140">
        <v>0</v>
      </c>
    </row>
    <row r="16" spans="1:5" ht="15" customHeight="1" x14ac:dyDescent="0.45">
      <c r="A16" s="145" t="s">
        <v>19</v>
      </c>
      <c r="B16" s="140">
        <v>0</v>
      </c>
      <c r="C16" s="140">
        <v>0</v>
      </c>
      <c r="D16" s="140">
        <v>0</v>
      </c>
    </row>
    <row r="17" spans="1:5" ht="15" customHeight="1" x14ac:dyDescent="0.45">
      <c r="A17" s="145" t="s">
        <v>20</v>
      </c>
      <c r="B17" s="139">
        <f>SUM(B15:B16)</f>
        <v>0</v>
      </c>
      <c r="C17" s="141">
        <f t="shared" ref="C17" si="1">SUM(C15:C16)</f>
        <v>0</v>
      </c>
      <c r="D17" s="138">
        <v>0</v>
      </c>
    </row>
    <row r="18" spans="1:5" ht="15" customHeight="1" x14ac:dyDescent="0.45">
      <c r="A18" s="136"/>
      <c r="B18" s="139"/>
      <c r="C18" s="137"/>
      <c r="D18" s="138"/>
    </row>
    <row r="19" spans="1:5" ht="15" customHeight="1" x14ac:dyDescent="0.45">
      <c r="A19" s="145" t="s">
        <v>21</v>
      </c>
      <c r="B19" s="139">
        <f>+B12+B17</f>
        <v>446.21511847600004</v>
      </c>
      <c r="C19" s="137">
        <f>+C12+C17</f>
        <v>330</v>
      </c>
      <c r="D19" s="138">
        <f>D12</f>
        <v>0</v>
      </c>
    </row>
    <row r="20" spans="1:5" ht="15" customHeight="1" x14ac:dyDescent="0.45">
      <c r="A20" s="136"/>
      <c r="B20" s="139"/>
      <c r="C20" s="137"/>
      <c r="D20" s="138"/>
    </row>
    <row r="21" spans="1:5" ht="15" customHeight="1" x14ac:dyDescent="0.45">
      <c r="A21" s="145" t="s">
        <v>22</v>
      </c>
      <c r="B21" s="140">
        <v>777.53089197199972</v>
      </c>
      <c r="C21" s="140">
        <v>574.25</v>
      </c>
      <c r="D21" s="140">
        <v>0</v>
      </c>
      <c r="E21" s="121"/>
    </row>
    <row r="22" spans="1:5" ht="15" customHeight="1" x14ac:dyDescent="0.45">
      <c r="A22" s="136"/>
      <c r="B22" s="139"/>
      <c r="C22" s="137"/>
      <c r="D22" s="138"/>
    </row>
    <row r="23" spans="1:5" ht="15" customHeight="1" x14ac:dyDescent="0.45">
      <c r="A23" s="145" t="s">
        <v>23</v>
      </c>
      <c r="B23" s="140">
        <v>45.448136052000002</v>
      </c>
      <c r="C23" s="140">
        <v>34</v>
      </c>
      <c r="D23" s="140">
        <v>0</v>
      </c>
      <c r="E23" s="121"/>
    </row>
    <row r="24" spans="1:5" ht="15" customHeight="1" x14ac:dyDescent="0.45">
      <c r="A24" s="147"/>
      <c r="B24" s="139"/>
      <c r="C24" s="142"/>
      <c r="D24" s="138"/>
    </row>
    <row r="25" spans="1:5" ht="16" customHeight="1" x14ac:dyDescent="0.45">
      <c r="A25" s="148" t="s">
        <v>26</v>
      </c>
      <c r="B25" s="143">
        <f>+B19+B21+B23</f>
        <v>1269.1941464999998</v>
      </c>
      <c r="C25" s="144">
        <f>+C19+C21+C23</f>
        <v>938.25</v>
      </c>
      <c r="D25" s="144">
        <v>0</v>
      </c>
    </row>
    <row r="26" spans="1:5" ht="15" customHeight="1" thickBot="1" x14ac:dyDescent="0.5">
      <c r="A26" s="149"/>
      <c r="B26" s="155"/>
      <c r="C26" s="156"/>
      <c r="D26" s="156"/>
    </row>
    <row r="27" spans="1:5" ht="15" customHeight="1" x14ac:dyDescent="0.45">
      <c r="A27" s="115"/>
      <c r="B27" s="102"/>
      <c r="C27" s="102"/>
      <c r="D27" s="100"/>
    </row>
    <row r="29" spans="1:5" x14ac:dyDescent="0.45">
      <c r="B29" s="123"/>
      <c r="C29" s="123"/>
    </row>
    <row r="30" spans="1:5" x14ac:dyDescent="0.45">
      <c r="B30" s="123"/>
      <c r="C30" s="135"/>
    </row>
    <row r="31" spans="1:5" x14ac:dyDescent="0.45">
      <c r="B31" s="122"/>
      <c r="C31" s="122"/>
    </row>
    <row r="32" spans="1:5" x14ac:dyDescent="0.45">
      <c r="B32" s="123"/>
      <c r="C32" s="123"/>
    </row>
    <row r="34" spans="2:3" x14ac:dyDescent="0.45">
      <c r="B34" s="124"/>
      <c r="C34" s="124"/>
    </row>
    <row r="35" spans="2:3" x14ac:dyDescent="0.45">
      <c r="B35" s="124"/>
      <c r="C35" s="124"/>
    </row>
    <row r="36" spans="2:3" x14ac:dyDescent="0.45">
      <c r="B36" s="122"/>
      <c r="C36" s="122"/>
    </row>
    <row r="37" spans="2:3" x14ac:dyDescent="0.45">
      <c r="B37" s="122"/>
      <c r="C37" s="122"/>
    </row>
    <row r="38" spans="2:3" x14ac:dyDescent="0.45">
      <c r="B38" s="122"/>
      <c r="C38" s="122"/>
    </row>
    <row r="39" spans="2:3" x14ac:dyDescent="0.45">
      <c r="B39" s="124"/>
      <c r="C39" s="124"/>
    </row>
  </sheetData>
  <mergeCells count="4">
    <mergeCell ref="A1:D1"/>
    <mergeCell ref="A3:D3"/>
    <mergeCell ref="A4:D4"/>
    <mergeCell ref="A5:D5"/>
  </mergeCells>
  <printOptions horizontalCentered="1"/>
  <pageMargins left="0.75" right="0.75" top="1" bottom="1" header="0.5" footer="0.5"/>
  <pageSetup scale="75" orientation="landscape" r:id="rId1"/>
  <headerFooter differentFirst="1" alignWithMargins="0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  <ignoredErrors>
    <ignoredError sqref="B13:C13 B12:C12 D12 D13 B19:D20 B22:D22 D21 B24:D24 D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8D5D-0CEB-4D76-B846-171F261CC10E}">
  <dimension ref="A1:D33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47"/>
      <c r="B2" s="153"/>
      <c r="C2" s="153"/>
      <c r="D2" s="147"/>
    </row>
    <row r="3" spans="1:4" ht="16" customHeight="1" x14ac:dyDescent="0.45">
      <c r="A3" s="163" t="s">
        <v>40</v>
      </c>
      <c r="B3" s="163"/>
      <c r="C3" s="163"/>
      <c r="D3" s="163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32.15" customHeight="1" x14ac:dyDescent="0.45">
      <c r="A6" s="131"/>
      <c r="B6" s="119" t="s">
        <v>46</v>
      </c>
      <c r="C6" s="119" t="s">
        <v>47</v>
      </c>
      <c r="D6" s="119" t="s">
        <v>48</v>
      </c>
    </row>
    <row r="7" spans="1:4" ht="15" customHeight="1" x14ac:dyDescent="0.45">
      <c r="A7" s="136" t="s">
        <v>12</v>
      </c>
      <c r="B7" s="150"/>
      <c r="C7" s="151"/>
      <c r="D7" s="152"/>
    </row>
    <row r="8" spans="1:4" ht="15" customHeight="1" x14ac:dyDescent="0.45">
      <c r="A8" s="136"/>
      <c r="B8" s="150"/>
      <c r="C8" s="151"/>
      <c r="D8" s="152"/>
    </row>
    <row r="9" spans="1:4" ht="15" customHeight="1" x14ac:dyDescent="0.45">
      <c r="A9" s="136" t="s">
        <v>13</v>
      </c>
      <c r="B9" s="153"/>
      <c r="C9" s="154"/>
      <c r="D9" s="152"/>
    </row>
    <row r="10" spans="1:4" ht="15" customHeight="1" x14ac:dyDescent="0.45">
      <c r="A10" s="145" t="s">
        <v>14</v>
      </c>
      <c r="B10" s="137">
        <v>0</v>
      </c>
      <c r="C10" s="137">
        <v>0</v>
      </c>
      <c r="D10" s="137">
        <v>0</v>
      </c>
    </row>
    <row r="11" spans="1:4" ht="15" customHeight="1" x14ac:dyDescent="0.45">
      <c r="A11" s="145" t="s">
        <v>15</v>
      </c>
      <c r="B11" s="137">
        <v>0</v>
      </c>
      <c r="C11" s="137">
        <v>0</v>
      </c>
      <c r="D11" s="137">
        <v>0</v>
      </c>
    </row>
    <row r="12" spans="1:4" ht="15" customHeight="1" x14ac:dyDescent="0.45">
      <c r="A12" s="145" t="s">
        <v>16</v>
      </c>
      <c r="B12" s="137">
        <f>SUM(B10:B11)</f>
        <v>0</v>
      </c>
      <c r="C12" s="137">
        <f t="shared" ref="C12" si="0">SUM(C10:C11)</f>
        <v>0</v>
      </c>
      <c r="D12" s="138">
        <v>0</v>
      </c>
    </row>
    <row r="13" spans="1:4" ht="15" customHeight="1" x14ac:dyDescent="0.45">
      <c r="A13" s="136"/>
      <c r="B13" s="139"/>
      <c r="C13" s="137"/>
      <c r="D13" s="138"/>
    </row>
    <row r="14" spans="1:4" ht="15" customHeight="1" x14ac:dyDescent="0.45">
      <c r="A14" s="146" t="s">
        <v>17</v>
      </c>
      <c r="B14" s="139"/>
      <c r="C14" s="137"/>
      <c r="D14" s="138"/>
    </row>
    <row r="15" spans="1:4" ht="15" customHeight="1" x14ac:dyDescent="0.45">
      <c r="A15" s="145" t="s">
        <v>18</v>
      </c>
      <c r="B15" s="140">
        <v>336.74245828000005</v>
      </c>
      <c r="C15" s="140">
        <v>251</v>
      </c>
      <c r="D15" s="140">
        <v>172.95</v>
      </c>
    </row>
    <row r="16" spans="1:4" ht="15" customHeight="1" x14ac:dyDescent="0.45">
      <c r="A16" s="145" t="s">
        <v>19</v>
      </c>
      <c r="B16" s="140">
        <v>0</v>
      </c>
      <c r="C16" s="140">
        <v>0</v>
      </c>
      <c r="D16" s="140">
        <v>0</v>
      </c>
    </row>
    <row r="17" spans="1:4" ht="15" customHeight="1" x14ac:dyDescent="0.45">
      <c r="A17" s="145" t="s">
        <v>20</v>
      </c>
      <c r="B17" s="139">
        <f>SUM(B15:B16)</f>
        <v>336.74245828000005</v>
      </c>
      <c r="C17" s="141">
        <f t="shared" ref="C17" si="1">SUM(C15:C16)</f>
        <v>251</v>
      </c>
      <c r="D17" s="138">
        <f>SUM(D15:D16)</f>
        <v>172.95</v>
      </c>
    </row>
    <row r="18" spans="1:4" ht="15" customHeight="1" x14ac:dyDescent="0.45">
      <c r="A18" s="136"/>
      <c r="B18" s="139"/>
      <c r="C18" s="137"/>
      <c r="D18" s="138"/>
    </row>
    <row r="19" spans="1:4" ht="15" customHeight="1" x14ac:dyDescent="0.45">
      <c r="A19" s="145" t="s">
        <v>21</v>
      </c>
      <c r="B19" s="139">
        <f>+B12+B17</f>
        <v>336.74245828000005</v>
      </c>
      <c r="C19" s="137">
        <f>+C12+C17</f>
        <v>251</v>
      </c>
      <c r="D19" s="138">
        <f>SUM(D17)</f>
        <v>172.95</v>
      </c>
    </row>
    <row r="20" spans="1:4" ht="15" customHeight="1" x14ac:dyDescent="0.45">
      <c r="A20" s="136"/>
      <c r="B20" s="139"/>
      <c r="C20" s="137"/>
      <c r="D20" s="138"/>
    </row>
    <row r="21" spans="1:4" ht="15" customHeight="1" x14ac:dyDescent="0.45">
      <c r="A21" s="145" t="s">
        <v>22</v>
      </c>
      <c r="B21" s="140">
        <v>0</v>
      </c>
      <c r="C21" s="140">
        <v>0</v>
      </c>
      <c r="D21" s="140">
        <v>0</v>
      </c>
    </row>
    <row r="22" spans="1:4" ht="15" customHeight="1" x14ac:dyDescent="0.45">
      <c r="A22" s="136"/>
      <c r="B22" s="139"/>
      <c r="C22" s="137"/>
      <c r="D22" s="138"/>
    </row>
    <row r="23" spans="1:4" ht="15" customHeight="1" x14ac:dyDescent="0.45">
      <c r="A23" s="145" t="s">
        <v>23</v>
      </c>
      <c r="B23" s="140">
        <v>0</v>
      </c>
      <c r="C23" s="140">
        <v>0</v>
      </c>
      <c r="D23" s="140">
        <v>0</v>
      </c>
    </row>
    <row r="24" spans="1:4" ht="15" customHeight="1" x14ac:dyDescent="0.45">
      <c r="A24" s="147"/>
      <c r="B24" s="139"/>
      <c r="C24" s="142"/>
      <c r="D24" s="138"/>
    </row>
    <row r="25" spans="1:4" ht="16" customHeight="1" x14ac:dyDescent="0.45">
      <c r="A25" s="148" t="s">
        <v>26</v>
      </c>
      <c r="B25" s="143">
        <f t="shared" ref="B25:C25" si="2">+B19+B21+B23</f>
        <v>336.74245828000005</v>
      </c>
      <c r="C25" s="144">
        <f t="shared" si="2"/>
        <v>251</v>
      </c>
      <c r="D25" s="144">
        <f>SUM(D19)</f>
        <v>172.95</v>
      </c>
    </row>
    <row r="26" spans="1:4" ht="15" customHeight="1" thickBot="1" x14ac:dyDescent="0.5">
      <c r="A26" s="149"/>
      <c r="B26" s="155"/>
      <c r="C26" s="156"/>
      <c r="D26" s="156"/>
    </row>
    <row r="27" spans="1:4" ht="15" customHeight="1" x14ac:dyDescent="0.45">
      <c r="A27" s="115"/>
    </row>
    <row r="28" spans="1:4" x14ac:dyDescent="0.45">
      <c r="B28" s="117"/>
      <c r="C28" s="117"/>
    </row>
    <row r="29" spans="1:4" x14ac:dyDescent="0.45">
      <c r="B29" s="117"/>
      <c r="C29" s="117"/>
    </row>
    <row r="30" spans="1:4" x14ac:dyDescent="0.45">
      <c r="B30" s="108"/>
      <c r="C30" s="108"/>
    </row>
    <row r="31" spans="1:4" x14ac:dyDescent="0.45">
      <c r="B31" s="108"/>
      <c r="C31" s="108"/>
    </row>
    <row r="32" spans="1:4" x14ac:dyDescent="0.45">
      <c r="B32" s="108"/>
      <c r="C32" s="108"/>
    </row>
    <row r="33" spans="2:3" x14ac:dyDescent="0.45">
      <c r="B33" s="117"/>
      <c r="C33" s="117"/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  <ignoredErrors>
    <ignoredError sqref="D10:D11 C22 D13:D14 D17:D20 D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CB24-BBE9-4007-99DF-E4BA7726632F}">
  <dimension ref="A1:D31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60"/>
      <c r="B2" s="160"/>
      <c r="C2" s="160"/>
      <c r="D2" s="160"/>
    </row>
    <row r="3" spans="1:4" ht="16" customHeight="1" x14ac:dyDescent="0.45">
      <c r="A3" s="163" t="s">
        <v>41</v>
      </c>
      <c r="B3" s="163"/>
      <c r="C3" s="163"/>
      <c r="D3" s="163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16" customHeight="1" x14ac:dyDescent="0.45">
      <c r="A6" s="161"/>
      <c r="B6" s="167" t="s">
        <v>46</v>
      </c>
      <c r="C6" s="169" t="s">
        <v>47</v>
      </c>
      <c r="D6" s="169" t="s">
        <v>48</v>
      </c>
    </row>
    <row r="7" spans="1:4" ht="16" customHeight="1" x14ac:dyDescent="0.45">
      <c r="A7" s="162"/>
      <c r="B7" s="168"/>
      <c r="C7" s="170"/>
      <c r="D7" s="170"/>
    </row>
    <row r="8" spans="1:4" ht="15" customHeight="1" x14ac:dyDescent="0.45">
      <c r="A8" s="136" t="s">
        <v>12</v>
      </c>
      <c r="B8" s="150"/>
      <c r="C8" s="151"/>
      <c r="D8" s="152"/>
    </row>
    <row r="9" spans="1:4" ht="15" customHeight="1" x14ac:dyDescent="0.45">
      <c r="A9" s="136"/>
      <c r="B9" s="150"/>
      <c r="C9" s="151"/>
      <c r="D9" s="152"/>
    </row>
    <row r="10" spans="1:4" ht="15" customHeight="1" x14ac:dyDescent="0.45">
      <c r="A10" s="136" t="s">
        <v>13</v>
      </c>
      <c r="B10" s="153"/>
      <c r="C10" s="154"/>
      <c r="D10" s="152"/>
    </row>
    <row r="11" spans="1:4" ht="15" customHeight="1" x14ac:dyDescent="0.45">
      <c r="A11" s="145" t="s">
        <v>14</v>
      </c>
      <c r="B11" s="137">
        <v>0</v>
      </c>
      <c r="C11" s="137">
        <f>SUM(B11:B11)</f>
        <v>0</v>
      </c>
      <c r="D11" s="137">
        <v>0</v>
      </c>
    </row>
    <row r="12" spans="1:4" ht="15" customHeight="1" x14ac:dyDescent="0.45">
      <c r="A12" s="145" t="s">
        <v>15</v>
      </c>
      <c r="B12" s="137">
        <v>0</v>
      </c>
      <c r="C12" s="137">
        <f>SUM(B12:B12)</f>
        <v>0</v>
      </c>
      <c r="D12" s="137">
        <v>0</v>
      </c>
    </row>
    <row r="13" spans="1:4" ht="15" customHeight="1" x14ac:dyDescent="0.45">
      <c r="A13" s="145" t="s">
        <v>16</v>
      </c>
      <c r="B13" s="137">
        <f>SUM(B11:B12)</f>
        <v>0</v>
      </c>
      <c r="C13" s="137">
        <f>SUM(C11:C12)</f>
        <v>0</v>
      </c>
      <c r="D13" s="137">
        <v>0</v>
      </c>
    </row>
    <row r="14" spans="1:4" ht="15" customHeight="1" x14ac:dyDescent="0.45">
      <c r="A14" s="136"/>
      <c r="B14" s="139"/>
      <c r="C14" s="137"/>
      <c r="D14" s="152"/>
    </row>
    <row r="15" spans="1:4" ht="15" customHeight="1" x14ac:dyDescent="0.45">
      <c r="A15" s="136" t="s">
        <v>17</v>
      </c>
      <c r="B15" s="139"/>
      <c r="C15" s="137"/>
      <c r="D15" s="137">
        <v>0</v>
      </c>
    </row>
    <row r="16" spans="1:4" ht="15" customHeight="1" x14ac:dyDescent="0.45">
      <c r="A16" s="145" t="s">
        <v>18</v>
      </c>
      <c r="B16" s="140">
        <v>0</v>
      </c>
      <c r="C16" s="140">
        <f>SUM(B16:B16)</f>
        <v>0</v>
      </c>
      <c r="D16" s="137">
        <v>0</v>
      </c>
    </row>
    <row r="17" spans="1:4" ht="15" customHeight="1" x14ac:dyDescent="0.45">
      <c r="A17" s="145" t="s">
        <v>19</v>
      </c>
      <c r="B17" s="140">
        <v>0</v>
      </c>
      <c r="C17" s="140">
        <f>SUM(B17:B17)</f>
        <v>0</v>
      </c>
      <c r="D17" s="137">
        <v>0</v>
      </c>
    </row>
    <row r="18" spans="1:4" ht="15" customHeight="1" x14ac:dyDescent="0.45">
      <c r="A18" s="145" t="s">
        <v>20</v>
      </c>
      <c r="B18" s="139">
        <f>SUM(B16:B17)</f>
        <v>0</v>
      </c>
      <c r="C18" s="141">
        <f>SUM(C16:C17)</f>
        <v>0</v>
      </c>
      <c r="D18" s="141">
        <v>0</v>
      </c>
    </row>
    <row r="19" spans="1:4" ht="15" customHeight="1" x14ac:dyDescent="0.45">
      <c r="A19" s="136"/>
      <c r="B19" s="139"/>
      <c r="C19" s="137"/>
      <c r="D19" s="152"/>
    </row>
    <row r="20" spans="1:4" ht="15" customHeight="1" x14ac:dyDescent="0.45">
      <c r="A20" s="145" t="s">
        <v>21</v>
      </c>
      <c r="B20" s="139">
        <f>+B13+B18</f>
        <v>0</v>
      </c>
      <c r="C20" s="137">
        <f>+C13+C18</f>
        <v>0</v>
      </c>
      <c r="D20" s="137">
        <v>0</v>
      </c>
    </row>
    <row r="21" spans="1:4" ht="15" customHeight="1" x14ac:dyDescent="0.45">
      <c r="A21" s="136"/>
      <c r="B21" s="139"/>
      <c r="C21" s="137"/>
      <c r="D21" s="152"/>
    </row>
    <row r="22" spans="1:4" ht="15" customHeight="1" x14ac:dyDescent="0.45">
      <c r="A22" s="145" t="s">
        <v>22</v>
      </c>
      <c r="B22" s="140">
        <v>0</v>
      </c>
      <c r="C22" s="140">
        <f>SUM(B22:B22)</f>
        <v>0</v>
      </c>
      <c r="D22" s="157">
        <v>0</v>
      </c>
    </row>
    <row r="23" spans="1:4" ht="15" customHeight="1" x14ac:dyDescent="0.45">
      <c r="A23" s="136"/>
      <c r="B23" s="139"/>
      <c r="C23" s="137"/>
      <c r="D23" s="152"/>
    </row>
    <row r="24" spans="1:4" ht="15" customHeight="1" x14ac:dyDescent="0.45">
      <c r="A24" s="145" t="s">
        <v>23</v>
      </c>
      <c r="B24" s="140">
        <v>447.73</v>
      </c>
      <c r="C24" s="140">
        <v>355</v>
      </c>
      <c r="D24" s="158">
        <v>359.7</v>
      </c>
    </row>
    <row r="25" spans="1:4" ht="15" customHeight="1" x14ac:dyDescent="0.45">
      <c r="A25" s="147"/>
      <c r="B25" s="139"/>
      <c r="C25" s="142"/>
      <c r="D25" s="152"/>
    </row>
    <row r="26" spans="1:4" ht="15.75" customHeight="1" x14ac:dyDescent="0.45">
      <c r="A26" s="148" t="s">
        <v>26</v>
      </c>
      <c r="B26" s="143">
        <f>+B20+B22+B24</f>
        <v>447.73</v>
      </c>
      <c r="C26" s="144">
        <f>+C20+C22+C24</f>
        <v>355</v>
      </c>
      <c r="D26" s="144">
        <f>SUM(D24:D25)</f>
        <v>359.7</v>
      </c>
    </row>
    <row r="27" spans="1:4" ht="15" customHeight="1" thickBot="1" x14ac:dyDescent="0.5">
      <c r="A27" s="128"/>
      <c r="B27" s="129"/>
      <c r="C27" s="130"/>
      <c r="D27" s="130"/>
    </row>
    <row r="28" spans="1:4" x14ac:dyDescent="0.45">
      <c r="B28" s="108"/>
      <c r="C28" s="108"/>
    </row>
    <row r="29" spans="1:4" x14ac:dyDescent="0.45">
      <c r="B29" s="108"/>
      <c r="C29" s="108"/>
    </row>
    <row r="30" spans="1:4" x14ac:dyDescent="0.45">
      <c r="B30" s="108"/>
      <c r="C30" s="108"/>
    </row>
    <row r="31" spans="1:4" x14ac:dyDescent="0.45">
      <c r="B31" s="117"/>
      <c r="C31" s="117"/>
    </row>
  </sheetData>
  <mergeCells count="7">
    <mergeCell ref="A1:D1"/>
    <mergeCell ref="A3:D3"/>
    <mergeCell ref="A5:D5"/>
    <mergeCell ref="A4:D4"/>
    <mergeCell ref="B6:B7"/>
    <mergeCell ref="C6:C7"/>
    <mergeCell ref="D6:D7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  <ignoredErrors>
    <ignoredError sqref="C16:C2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B151-3D67-444C-96BC-B29D253F145A}">
  <dimension ref="A1:D32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47"/>
      <c r="B2" s="153"/>
      <c r="C2" s="153"/>
      <c r="D2" s="147"/>
    </row>
    <row r="3" spans="1:4" ht="16" customHeight="1" x14ac:dyDescent="0.45">
      <c r="A3" s="163" t="s">
        <v>43</v>
      </c>
      <c r="B3" s="163"/>
      <c r="C3" s="163"/>
      <c r="D3" s="163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32.15" customHeight="1" x14ac:dyDescent="0.45">
      <c r="A6" s="131"/>
      <c r="B6" s="119" t="s">
        <v>46</v>
      </c>
      <c r="C6" s="119" t="s">
        <v>47</v>
      </c>
      <c r="D6" s="132" t="s">
        <v>48</v>
      </c>
    </row>
    <row r="7" spans="1:4" ht="15" customHeight="1" x14ac:dyDescent="0.45">
      <c r="A7" s="136" t="s">
        <v>12</v>
      </c>
      <c r="B7" s="150"/>
      <c r="C7" s="159"/>
      <c r="D7" s="152"/>
    </row>
    <row r="8" spans="1:4" ht="15" customHeight="1" x14ac:dyDescent="0.45">
      <c r="A8" s="136"/>
      <c r="B8" s="150"/>
      <c r="C8" s="151"/>
      <c r="D8" s="152"/>
    </row>
    <row r="9" spans="1:4" ht="15" customHeight="1" x14ac:dyDescent="0.45">
      <c r="A9" s="136" t="s">
        <v>13</v>
      </c>
      <c r="B9" s="153"/>
      <c r="C9" s="154"/>
      <c r="D9" s="152"/>
    </row>
    <row r="10" spans="1:4" ht="15" customHeight="1" x14ac:dyDescent="0.45">
      <c r="A10" s="145" t="s">
        <v>14</v>
      </c>
      <c r="B10" s="137">
        <v>0</v>
      </c>
      <c r="C10" s="137">
        <v>0</v>
      </c>
      <c r="D10" s="137">
        <v>0</v>
      </c>
    </row>
    <row r="11" spans="1:4" ht="15" customHeight="1" x14ac:dyDescent="0.45">
      <c r="A11" s="145" t="s">
        <v>15</v>
      </c>
      <c r="B11" s="137">
        <v>0</v>
      </c>
      <c r="C11" s="137">
        <v>0</v>
      </c>
      <c r="D11" s="137">
        <v>0</v>
      </c>
    </row>
    <row r="12" spans="1:4" ht="15" customHeight="1" x14ac:dyDescent="0.45">
      <c r="A12" s="145" t="s">
        <v>16</v>
      </c>
      <c r="B12" s="137">
        <f>SUM(B10:B11)</f>
        <v>0</v>
      </c>
      <c r="C12" s="137">
        <v>0</v>
      </c>
      <c r="D12" s="137">
        <v>0</v>
      </c>
    </row>
    <row r="13" spans="1:4" ht="15" customHeight="1" x14ac:dyDescent="0.45">
      <c r="A13" s="136"/>
      <c r="B13" s="139"/>
      <c r="C13" s="137"/>
      <c r="D13" s="152"/>
    </row>
    <row r="14" spans="1:4" ht="15" customHeight="1" x14ac:dyDescent="0.45">
      <c r="A14" s="146" t="s">
        <v>17</v>
      </c>
      <c r="B14" s="139"/>
      <c r="C14" s="137"/>
      <c r="D14" s="137"/>
    </row>
    <row r="15" spans="1:4" ht="15" customHeight="1" x14ac:dyDescent="0.45">
      <c r="A15" s="145" t="s">
        <v>18</v>
      </c>
      <c r="B15" s="140">
        <v>0</v>
      </c>
      <c r="C15" s="140">
        <v>0</v>
      </c>
      <c r="D15" s="137">
        <v>0</v>
      </c>
    </row>
    <row r="16" spans="1:4" ht="15" customHeight="1" x14ac:dyDescent="0.45">
      <c r="A16" s="145" t="s">
        <v>19</v>
      </c>
      <c r="B16" s="140">
        <v>0</v>
      </c>
      <c r="C16" s="140">
        <v>0</v>
      </c>
      <c r="D16" s="137">
        <v>0</v>
      </c>
    </row>
    <row r="17" spans="1:4" ht="15" customHeight="1" x14ac:dyDescent="0.45">
      <c r="A17" s="145" t="s">
        <v>20</v>
      </c>
      <c r="B17" s="139">
        <f>SUM(B15:B16)</f>
        <v>0</v>
      </c>
      <c r="C17" s="141">
        <v>0</v>
      </c>
      <c r="D17" s="137">
        <v>0</v>
      </c>
    </row>
    <row r="18" spans="1:4" ht="15" customHeight="1" x14ac:dyDescent="0.45">
      <c r="A18" s="136"/>
      <c r="B18" s="139"/>
      <c r="C18" s="137"/>
      <c r="D18" s="152"/>
    </row>
    <row r="19" spans="1:4" ht="15" customHeight="1" x14ac:dyDescent="0.45">
      <c r="A19" s="145" t="s">
        <v>21</v>
      </c>
      <c r="B19" s="139">
        <f>+B12+B17</f>
        <v>0</v>
      </c>
      <c r="C19" s="137">
        <f t="shared" ref="C19" si="0">+C12+C17</f>
        <v>0</v>
      </c>
      <c r="D19" s="137">
        <v>0</v>
      </c>
    </row>
    <row r="20" spans="1:4" ht="15" customHeight="1" x14ac:dyDescent="0.45">
      <c r="A20" s="136"/>
      <c r="B20" s="139"/>
      <c r="C20" s="137"/>
      <c r="D20" s="152"/>
    </row>
    <row r="21" spans="1:4" ht="15" customHeight="1" x14ac:dyDescent="0.45">
      <c r="A21" s="145" t="s">
        <v>22</v>
      </c>
      <c r="B21" s="140">
        <v>0</v>
      </c>
      <c r="C21" s="140">
        <v>0</v>
      </c>
      <c r="D21" s="137">
        <v>0</v>
      </c>
    </row>
    <row r="22" spans="1:4" ht="15" customHeight="1" x14ac:dyDescent="0.45">
      <c r="A22" s="136"/>
      <c r="B22" s="139"/>
      <c r="C22" s="137"/>
      <c r="D22" s="152"/>
    </row>
    <row r="23" spans="1:4" ht="15" customHeight="1" x14ac:dyDescent="0.45">
      <c r="A23" s="145" t="s">
        <v>23</v>
      </c>
      <c r="B23" s="140">
        <v>4.1988638500000013</v>
      </c>
      <c r="C23" s="140">
        <v>5.09</v>
      </c>
      <c r="D23" s="138">
        <v>3.05</v>
      </c>
    </row>
    <row r="24" spans="1:4" ht="15" customHeight="1" x14ac:dyDescent="0.45">
      <c r="A24" s="147"/>
      <c r="B24" s="139"/>
      <c r="C24" s="142"/>
      <c r="D24" s="152"/>
    </row>
    <row r="25" spans="1:4" ht="16" customHeight="1" x14ac:dyDescent="0.45">
      <c r="A25" s="148" t="s">
        <v>26</v>
      </c>
      <c r="B25" s="143">
        <f>+B19+B21+B23</f>
        <v>4.1988638500000013</v>
      </c>
      <c r="C25" s="144">
        <f>+C19+C21+C23</f>
        <v>5.09</v>
      </c>
      <c r="D25" s="144">
        <f>+D19+D21+D23</f>
        <v>3.05</v>
      </c>
    </row>
    <row r="26" spans="1:4" ht="15" customHeight="1" thickBot="1" x14ac:dyDescent="0.5">
      <c r="A26" s="149"/>
      <c r="B26" s="155"/>
      <c r="C26" s="156"/>
      <c r="D26" s="156"/>
    </row>
    <row r="27" spans="1:4" x14ac:dyDescent="0.45">
      <c r="B27" s="117"/>
      <c r="C27" s="117"/>
    </row>
    <row r="28" spans="1:4" x14ac:dyDescent="0.45">
      <c r="B28" s="117"/>
      <c r="C28" s="117"/>
    </row>
    <row r="29" spans="1:4" x14ac:dyDescent="0.45">
      <c r="B29" s="108"/>
      <c r="C29" s="108"/>
    </row>
    <row r="30" spans="1:4" x14ac:dyDescent="0.45">
      <c r="B30" s="108"/>
      <c r="C30" s="108"/>
    </row>
    <row r="31" spans="1:4" x14ac:dyDescent="0.45">
      <c r="B31" s="108"/>
      <c r="C31" s="108"/>
    </row>
    <row r="32" spans="1:4" x14ac:dyDescent="0.45">
      <c r="B32" s="117"/>
      <c r="C32" s="117"/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278F-E504-412A-8FCF-0A0278C2BD60}">
  <dimension ref="A1:D32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3" width="13.7265625" style="102" customWidth="1"/>
    <col min="4" max="4" width="13.7265625" style="100" customWidth="1"/>
    <col min="5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47"/>
      <c r="B2" s="153"/>
      <c r="C2" s="153"/>
      <c r="D2" s="147"/>
    </row>
    <row r="3" spans="1:4" ht="16" customHeight="1" x14ac:dyDescent="0.45">
      <c r="A3" s="163" t="s">
        <v>42</v>
      </c>
      <c r="B3" s="163"/>
      <c r="C3" s="163"/>
      <c r="D3" s="163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32.15" customHeight="1" x14ac:dyDescent="0.45">
      <c r="A6" s="133"/>
      <c r="B6" s="127" t="s">
        <v>46</v>
      </c>
      <c r="C6" s="127" t="s">
        <v>47</v>
      </c>
      <c r="D6" s="134" t="s">
        <v>48</v>
      </c>
    </row>
    <row r="7" spans="1:4" ht="15" customHeight="1" x14ac:dyDescent="0.45">
      <c r="A7" s="136" t="s">
        <v>12</v>
      </c>
      <c r="B7" s="150"/>
      <c r="C7" s="151"/>
      <c r="D7" s="152"/>
    </row>
    <row r="8" spans="1:4" ht="15" customHeight="1" x14ac:dyDescent="0.45">
      <c r="A8" s="136"/>
      <c r="B8" s="150"/>
      <c r="C8" s="151"/>
      <c r="D8" s="152"/>
    </row>
    <row r="9" spans="1:4" ht="15" customHeight="1" x14ac:dyDescent="0.45">
      <c r="A9" s="136" t="s">
        <v>13</v>
      </c>
      <c r="B9" s="153"/>
      <c r="C9" s="154"/>
      <c r="D9" s="152"/>
    </row>
    <row r="10" spans="1:4" ht="15" customHeight="1" x14ac:dyDescent="0.45">
      <c r="A10" s="145" t="s">
        <v>14</v>
      </c>
      <c r="B10" s="137">
        <v>0</v>
      </c>
      <c r="C10" s="137">
        <v>0</v>
      </c>
      <c r="D10" s="137">
        <v>0</v>
      </c>
    </row>
    <row r="11" spans="1:4" ht="15" customHeight="1" x14ac:dyDescent="0.45">
      <c r="A11" s="145" t="s">
        <v>15</v>
      </c>
      <c r="B11" s="137">
        <v>0</v>
      </c>
      <c r="C11" s="137">
        <v>0</v>
      </c>
      <c r="D11" s="137">
        <v>0</v>
      </c>
    </row>
    <row r="12" spans="1:4" ht="15" customHeight="1" x14ac:dyDescent="0.45">
      <c r="A12" s="145" t="s">
        <v>16</v>
      </c>
      <c r="B12" s="137">
        <f>SUM(B10:B11)</f>
        <v>0</v>
      </c>
      <c r="C12" s="137">
        <f t="shared" ref="C12" si="0">SUM(C10:C11)</f>
        <v>0</v>
      </c>
      <c r="D12" s="137">
        <v>0</v>
      </c>
    </row>
    <row r="13" spans="1:4" ht="15" customHeight="1" x14ac:dyDescent="0.45">
      <c r="A13" s="136"/>
      <c r="B13" s="139"/>
      <c r="C13" s="137"/>
      <c r="D13" s="152"/>
    </row>
    <row r="14" spans="1:4" ht="15" customHeight="1" x14ac:dyDescent="0.45">
      <c r="A14" s="146" t="s">
        <v>17</v>
      </c>
      <c r="B14" s="139"/>
      <c r="C14" s="137"/>
      <c r="D14" s="137">
        <v>0</v>
      </c>
    </row>
    <row r="15" spans="1:4" ht="15" customHeight="1" x14ac:dyDescent="0.45">
      <c r="A15" s="145" t="s">
        <v>18</v>
      </c>
      <c r="B15" s="140">
        <v>0</v>
      </c>
      <c r="C15" s="140">
        <v>0</v>
      </c>
      <c r="D15" s="137">
        <v>0</v>
      </c>
    </row>
    <row r="16" spans="1:4" ht="15" customHeight="1" x14ac:dyDescent="0.45">
      <c r="A16" s="145" t="s">
        <v>19</v>
      </c>
      <c r="B16" s="140">
        <v>0</v>
      </c>
      <c r="C16" s="140">
        <v>0</v>
      </c>
      <c r="D16" s="137">
        <v>0</v>
      </c>
    </row>
    <row r="17" spans="1:4" ht="15" customHeight="1" x14ac:dyDescent="0.45">
      <c r="A17" s="145" t="s">
        <v>20</v>
      </c>
      <c r="B17" s="139">
        <f>SUM(B15:B16)</f>
        <v>0</v>
      </c>
      <c r="C17" s="141">
        <f t="shared" ref="C17" si="1">SUM(C15:C16)</f>
        <v>0</v>
      </c>
      <c r="D17" s="141">
        <v>0</v>
      </c>
    </row>
    <row r="18" spans="1:4" ht="15" customHeight="1" x14ac:dyDescent="0.45">
      <c r="A18" s="136"/>
      <c r="B18" s="139"/>
      <c r="C18" s="137"/>
      <c r="D18" s="152"/>
    </row>
    <row r="19" spans="1:4" ht="15" customHeight="1" x14ac:dyDescent="0.45">
      <c r="A19" s="145" t="s">
        <v>21</v>
      </c>
      <c r="B19" s="139">
        <f>+B12+B17</f>
        <v>0</v>
      </c>
      <c r="C19" s="137">
        <f t="shared" ref="C19" si="2">+C12+C17</f>
        <v>0</v>
      </c>
      <c r="D19" s="137">
        <v>0</v>
      </c>
    </row>
    <row r="20" spans="1:4" ht="15" customHeight="1" x14ac:dyDescent="0.45">
      <c r="A20" s="136"/>
      <c r="B20" s="139"/>
      <c r="C20" s="137"/>
      <c r="D20" s="152"/>
    </row>
    <row r="21" spans="1:4" ht="15" customHeight="1" x14ac:dyDescent="0.45">
      <c r="A21" s="145" t="s">
        <v>22</v>
      </c>
      <c r="B21" s="140">
        <v>0</v>
      </c>
      <c r="C21" s="140">
        <v>0</v>
      </c>
      <c r="D21" s="157">
        <v>0</v>
      </c>
    </row>
    <row r="22" spans="1:4" ht="15" customHeight="1" x14ac:dyDescent="0.45">
      <c r="A22" s="136"/>
      <c r="B22" s="139"/>
      <c r="C22" s="137"/>
      <c r="D22" s="152"/>
    </row>
    <row r="23" spans="1:4" ht="15" customHeight="1" x14ac:dyDescent="0.45">
      <c r="A23" s="145" t="s">
        <v>23</v>
      </c>
      <c r="B23" s="140">
        <v>24.34</v>
      </c>
      <c r="C23" s="140">
        <v>24.16</v>
      </c>
      <c r="D23" s="158">
        <v>18</v>
      </c>
    </row>
    <row r="24" spans="1:4" ht="15" customHeight="1" x14ac:dyDescent="0.45">
      <c r="A24" s="147"/>
      <c r="B24" s="139"/>
      <c r="C24" s="142"/>
      <c r="D24" s="152"/>
    </row>
    <row r="25" spans="1:4" ht="16" customHeight="1" x14ac:dyDescent="0.45">
      <c r="A25" s="148" t="s">
        <v>26</v>
      </c>
      <c r="B25" s="143">
        <f>+B19+B21+B23</f>
        <v>24.34</v>
      </c>
      <c r="C25" s="144">
        <f>+C19+C21+C23</f>
        <v>24.16</v>
      </c>
      <c r="D25" s="144">
        <f>SUM(D23:D24)</f>
        <v>18</v>
      </c>
    </row>
    <row r="26" spans="1:4" ht="15" customHeight="1" thickBot="1" x14ac:dyDescent="0.5">
      <c r="A26" s="149"/>
      <c r="B26" s="155"/>
      <c r="C26" s="156"/>
      <c r="D26" s="156"/>
    </row>
    <row r="27" spans="1:4" x14ac:dyDescent="0.45">
      <c r="B27" s="117"/>
      <c r="C27" s="117"/>
    </row>
    <row r="28" spans="1:4" x14ac:dyDescent="0.45">
      <c r="B28" s="117"/>
      <c r="C28" s="117"/>
    </row>
    <row r="29" spans="1:4" x14ac:dyDescent="0.45">
      <c r="B29" s="108"/>
      <c r="C29" s="108"/>
    </row>
    <row r="30" spans="1:4" x14ac:dyDescent="0.45">
      <c r="B30" s="108"/>
      <c r="C30" s="108"/>
    </row>
    <row r="31" spans="1:4" x14ac:dyDescent="0.45">
      <c r="B31" s="108"/>
      <c r="C31" s="108"/>
    </row>
    <row r="32" spans="1:4" x14ac:dyDescent="0.45">
      <c r="B32" s="117"/>
      <c r="C32" s="117"/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EF29-059E-43AD-862A-C908DCC5BB41}">
  <dimension ref="A1:D33"/>
  <sheetViews>
    <sheetView showGridLines="0" zoomScaleNormal="100" workbookViewId="0">
      <selection sqref="A1:D1"/>
    </sheetView>
  </sheetViews>
  <sheetFormatPr defaultColWidth="7.81640625" defaultRowHeight="15.5" x14ac:dyDescent="0.45"/>
  <cols>
    <col min="1" max="1" width="52.7265625" style="100" customWidth="1"/>
    <col min="2" max="2" width="13.7265625" style="100" customWidth="1"/>
    <col min="3" max="3" width="13.7265625" style="102" customWidth="1"/>
    <col min="4" max="5" width="13.7265625" style="100" customWidth="1"/>
    <col min="6" max="16384" width="7.81640625" style="100"/>
  </cols>
  <sheetData>
    <row r="1" spans="1:4" ht="16" customHeight="1" x14ac:dyDescent="0.45">
      <c r="A1" s="163" t="s">
        <v>0</v>
      </c>
      <c r="B1" s="163"/>
      <c r="C1" s="163"/>
      <c r="D1" s="163"/>
    </row>
    <row r="2" spans="1:4" ht="15" customHeight="1" x14ac:dyDescent="0.45">
      <c r="A2" s="147"/>
      <c r="B2" s="147"/>
      <c r="C2" s="153"/>
      <c r="D2" s="147"/>
    </row>
    <row r="3" spans="1:4" ht="32.15" customHeight="1" x14ac:dyDescent="0.45">
      <c r="A3" s="171" t="s">
        <v>45</v>
      </c>
      <c r="B3" s="171"/>
      <c r="C3" s="171"/>
      <c r="D3" s="171"/>
    </row>
    <row r="4" spans="1:4" ht="16" customHeight="1" x14ac:dyDescent="0.45">
      <c r="A4" s="163" t="s">
        <v>1</v>
      </c>
      <c r="B4" s="163"/>
      <c r="C4" s="163"/>
      <c r="D4" s="163"/>
    </row>
    <row r="5" spans="1:4" ht="15" customHeight="1" thickBot="1" x14ac:dyDescent="0.5">
      <c r="A5" s="164" t="s">
        <v>2</v>
      </c>
      <c r="B5" s="164"/>
      <c r="C5" s="164"/>
      <c r="D5" s="164"/>
    </row>
    <row r="6" spans="1:4" ht="32.15" customHeight="1" x14ac:dyDescent="0.45">
      <c r="A6" s="133"/>
      <c r="B6" s="127" t="s">
        <v>46</v>
      </c>
      <c r="C6" s="127" t="s">
        <v>47</v>
      </c>
      <c r="D6" s="134" t="s">
        <v>48</v>
      </c>
    </row>
    <row r="7" spans="1:4" ht="15" customHeight="1" x14ac:dyDescent="0.45">
      <c r="A7" s="136" t="s">
        <v>12</v>
      </c>
      <c r="B7" s="150"/>
      <c r="C7" s="151"/>
      <c r="D7" s="152"/>
    </row>
    <row r="8" spans="1:4" ht="15" customHeight="1" x14ac:dyDescent="0.45">
      <c r="A8" s="136"/>
      <c r="B8" s="150"/>
      <c r="C8" s="151"/>
      <c r="D8" s="154"/>
    </row>
    <row r="9" spans="1:4" ht="15" customHeight="1" x14ac:dyDescent="0.45">
      <c r="A9" s="136" t="s">
        <v>13</v>
      </c>
      <c r="B9" s="153"/>
      <c r="C9" s="154"/>
      <c r="D9" s="137"/>
    </row>
    <row r="10" spans="1:4" ht="15" customHeight="1" x14ac:dyDescent="0.45">
      <c r="A10" s="145" t="s">
        <v>14</v>
      </c>
      <c r="B10" s="137">
        <v>6.0987857000000005</v>
      </c>
      <c r="C10" s="137">
        <v>4</v>
      </c>
      <c r="D10" s="137">
        <v>4</v>
      </c>
    </row>
    <row r="11" spans="1:4" ht="15" customHeight="1" x14ac:dyDescent="0.45">
      <c r="A11" s="145" t="s">
        <v>15</v>
      </c>
      <c r="B11" s="137">
        <v>2.7672067999999999</v>
      </c>
      <c r="C11" s="137">
        <v>2</v>
      </c>
      <c r="D11" s="137">
        <v>2</v>
      </c>
    </row>
    <row r="12" spans="1:4" ht="15" customHeight="1" x14ac:dyDescent="0.45">
      <c r="A12" s="145" t="s">
        <v>16</v>
      </c>
      <c r="B12" s="137">
        <f>SUM(B10:B11)</f>
        <v>8.8659925000000008</v>
      </c>
      <c r="C12" s="137">
        <f>SUM(C10:C11)</f>
        <v>6</v>
      </c>
      <c r="D12" s="137">
        <f>SUM(D10:D11)</f>
        <v>6</v>
      </c>
    </row>
    <row r="13" spans="1:4" ht="15" customHeight="1" x14ac:dyDescent="0.45">
      <c r="A13" s="136"/>
      <c r="B13" s="139"/>
      <c r="C13" s="137"/>
      <c r="D13" s="137"/>
    </row>
    <row r="14" spans="1:4" ht="15" customHeight="1" x14ac:dyDescent="0.45">
      <c r="A14" s="146" t="s">
        <v>17</v>
      </c>
      <c r="B14" s="139"/>
      <c r="C14" s="137"/>
      <c r="D14" s="137"/>
    </row>
    <row r="15" spans="1:4" ht="15" customHeight="1" x14ac:dyDescent="0.45">
      <c r="A15" s="145" t="s">
        <v>18</v>
      </c>
      <c r="B15" s="140">
        <v>0</v>
      </c>
      <c r="C15" s="140">
        <v>0</v>
      </c>
      <c r="D15" s="140">
        <v>0</v>
      </c>
    </row>
    <row r="16" spans="1:4" ht="15" customHeight="1" x14ac:dyDescent="0.45">
      <c r="A16" s="145" t="s">
        <v>19</v>
      </c>
      <c r="B16" s="140">
        <v>0</v>
      </c>
      <c r="C16" s="140">
        <v>0</v>
      </c>
      <c r="D16" s="140">
        <v>0</v>
      </c>
    </row>
    <row r="17" spans="1:4" ht="15" customHeight="1" x14ac:dyDescent="0.45">
      <c r="A17" s="145" t="s">
        <v>20</v>
      </c>
      <c r="B17" s="139">
        <f>SUM(B15:B16)</f>
        <v>0</v>
      </c>
      <c r="C17" s="141">
        <f>SUM(C15:C16)</f>
        <v>0</v>
      </c>
      <c r="D17" s="141">
        <f>SUM(D15:D16)</f>
        <v>0</v>
      </c>
    </row>
    <row r="18" spans="1:4" ht="15" customHeight="1" x14ac:dyDescent="0.45">
      <c r="A18" s="136"/>
      <c r="B18" s="139"/>
      <c r="C18" s="137"/>
      <c r="D18" s="137"/>
    </row>
    <row r="19" spans="1:4" ht="15" customHeight="1" x14ac:dyDescent="0.45">
      <c r="A19" s="145" t="s">
        <v>21</v>
      </c>
      <c r="B19" s="139">
        <f>+B12+B17</f>
        <v>8.8659925000000008</v>
      </c>
      <c r="C19" s="137">
        <f>+C12+C17</f>
        <v>6</v>
      </c>
      <c r="D19" s="137">
        <f>+D12+D17</f>
        <v>6</v>
      </c>
    </row>
    <row r="20" spans="1:4" ht="15" customHeight="1" x14ac:dyDescent="0.45">
      <c r="A20" s="136"/>
      <c r="B20" s="139"/>
      <c r="C20" s="137"/>
      <c r="D20" s="137"/>
    </row>
    <row r="21" spans="1:4" ht="15" customHeight="1" x14ac:dyDescent="0.45">
      <c r="A21" s="145" t="s">
        <v>22</v>
      </c>
      <c r="B21" s="140">
        <v>1.0599425</v>
      </c>
      <c r="C21" s="140">
        <v>44</v>
      </c>
      <c r="D21" s="138">
        <v>44</v>
      </c>
    </row>
    <row r="22" spans="1:4" ht="15" customHeight="1" x14ac:dyDescent="0.45">
      <c r="A22" s="136"/>
      <c r="B22" s="139"/>
      <c r="C22" s="137"/>
      <c r="D22" s="137"/>
    </row>
    <row r="23" spans="1:4" ht="15" customHeight="1" x14ac:dyDescent="0.45">
      <c r="A23" s="145" t="s">
        <v>23</v>
      </c>
      <c r="B23" s="140">
        <v>65.073993999999999</v>
      </c>
      <c r="C23" s="140">
        <v>0</v>
      </c>
      <c r="D23" s="138">
        <v>0</v>
      </c>
    </row>
    <row r="24" spans="1:4" ht="15" customHeight="1" x14ac:dyDescent="0.45">
      <c r="A24" s="147"/>
      <c r="B24" s="139"/>
      <c r="C24" s="142"/>
      <c r="D24" s="142"/>
    </row>
    <row r="25" spans="1:4" ht="16" customHeight="1" x14ac:dyDescent="0.45">
      <c r="A25" s="148" t="s">
        <v>26</v>
      </c>
      <c r="B25" s="143">
        <f t="shared" ref="B25" si="0">+B19+B21+B23</f>
        <v>74.999928999999995</v>
      </c>
      <c r="C25" s="144">
        <f t="shared" ref="C25" si="1">+C19+C21+C23</f>
        <v>50</v>
      </c>
      <c r="D25" s="144">
        <f>+D19+D21+D23</f>
        <v>50</v>
      </c>
    </row>
    <row r="26" spans="1:4" ht="15" customHeight="1" thickBot="1" x14ac:dyDescent="0.5">
      <c r="A26" s="149"/>
      <c r="B26" s="155"/>
      <c r="C26" s="156"/>
      <c r="D26" s="156"/>
    </row>
    <row r="28" spans="1:4" x14ac:dyDescent="0.45">
      <c r="C28" s="117"/>
    </row>
    <row r="29" spans="1:4" x14ac:dyDescent="0.45">
      <c r="C29" s="117"/>
    </row>
    <row r="30" spans="1:4" x14ac:dyDescent="0.45">
      <c r="C30" s="108"/>
    </row>
    <row r="31" spans="1:4" x14ac:dyDescent="0.45">
      <c r="C31" s="108"/>
    </row>
    <row r="32" spans="1:4" x14ac:dyDescent="0.45">
      <c r="C32" s="108"/>
    </row>
    <row r="33" spans="3:3" x14ac:dyDescent="0.45">
      <c r="C33" s="117"/>
    </row>
  </sheetData>
  <mergeCells count="4">
    <mergeCell ref="A1:D1"/>
    <mergeCell ref="A3:D3"/>
    <mergeCell ref="A4:D4"/>
    <mergeCell ref="A5:D5"/>
  </mergeCells>
  <pageMargins left="0.7" right="0.7" top="0.75" bottom="0.75" header="0.3" footer="0.3"/>
  <pageSetup orientation="landscape" r:id="rId1"/>
  <headerFooter differentFirst="1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AB39-42E8-4E4B-85CC-CAC7F543D5EF}">
  <dimension ref="A1:L37"/>
  <sheetViews>
    <sheetView showGridLines="0" workbookViewId="0">
      <selection activeCell="K16" sqref="K16"/>
    </sheetView>
  </sheetViews>
  <sheetFormatPr defaultColWidth="7.81640625" defaultRowHeight="12.5" x14ac:dyDescent="0.25"/>
  <cols>
    <col min="1" max="1" width="51.54296875" style="5" customWidth="1"/>
    <col min="2" max="2" width="13.54296875" style="72" customWidth="1"/>
    <col min="3" max="3" width="13.453125" style="72" customWidth="1"/>
    <col min="4" max="9" width="14.453125" style="72" customWidth="1"/>
    <col min="10" max="10" width="14.453125" style="5" customWidth="1"/>
    <col min="11" max="11" width="12.54296875" style="5" customWidth="1"/>
    <col min="12" max="16384" width="7.81640625" style="5"/>
  </cols>
  <sheetData>
    <row r="1" spans="1:10" ht="15.5" x14ac:dyDescent="0.35">
      <c r="A1" s="173" t="s">
        <v>0</v>
      </c>
      <c r="B1" s="173"/>
      <c r="C1" s="173"/>
      <c r="D1" s="173"/>
      <c r="E1" s="4"/>
      <c r="F1" s="4"/>
      <c r="G1" s="4"/>
      <c r="H1" s="4"/>
      <c r="I1" s="4"/>
    </row>
    <row r="3" spans="1:10" ht="14" x14ac:dyDescent="0.3">
      <c r="A3" s="6"/>
      <c r="B3" s="7"/>
      <c r="C3" s="7"/>
      <c r="D3" s="7"/>
      <c r="E3" s="7"/>
      <c r="F3" s="7"/>
      <c r="G3" s="7"/>
      <c r="H3" s="7"/>
      <c r="I3" s="7"/>
    </row>
    <row r="4" spans="1:10" ht="15" customHeight="1" x14ac:dyDescent="0.3">
      <c r="A4" s="174" t="s">
        <v>36</v>
      </c>
      <c r="B4" s="174"/>
      <c r="C4" s="174"/>
      <c r="D4" s="174"/>
      <c r="E4" s="174"/>
      <c r="F4" s="174"/>
      <c r="G4" s="174"/>
      <c r="H4" s="174"/>
      <c r="I4" s="174"/>
      <c r="J4" s="174"/>
    </row>
    <row r="5" spans="1:10" ht="15.75" customHeight="1" x14ac:dyDescent="0.3">
      <c r="A5" s="174" t="s">
        <v>1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ht="15.75" customHeight="1" thickBot="1" x14ac:dyDescent="0.3">
      <c r="A6" s="175" t="s">
        <v>2</v>
      </c>
      <c r="B6" s="175"/>
      <c r="C6" s="175"/>
      <c r="D6" s="175"/>
      <c r="E6" s="175"/>
      <c r="F6" s="175"/>
      <c r="G6" s="175"/>
      <c r="H6" s="175"/>
      <c r="I6" s="175"/>
      <c r="J6" s="175"/>
    </row>
    <row r="7" spans="1:10" ht="42" x14ac:dyDescent="0.3">
      <c r="A7" s="8"/>
      <c r="B7" s="9" t="s">
        <v>3</v>
      </c>
      <c r="C7" s="9" t="s">
        <v>4</v>
      </c>
      <c r="D7" s="9" t="s">
        <v>5</v>
      </c>
      <c r="E7" s="10" t="s">
        <v>6</v>
      </c>
      <c r="F7" s="11" t="s">
        <v>7</v>
      </c>
      <c r="G7" s="11" t="s">
        <v>8</v>
      </c>
      <c r="H7" s="12" t="s">
        <v>9</v>
      </c>
      <c r="I7" s="13" t="s">
        <v>10</v>
      </c>
      <c r="J7" s="14" t="s">
        <v>11</v>
      </c>
    </row>
    <row r="8" spans="1:10" ht="14.5" x14ac:dyDescent="0.35">
      <c r="A8" s="15" t="s">
        <v>12</v>
      </c>
      <c r="B8" s="16"/>
      <c r="C8" s="16"/>
      <c r="D8" s="17"/>
      <c r="E8" s="18"/>
      <c r="F8" s="16"/>
      <c r="G8" s="16"/>
      <c r="H8" s="19"/>
      <c r="I8" s="20"/>
      <c r="J8" s="16"/>
    </row>
    <row r="9" spans="1:10" ht="14.5" x14ac:dyDescent="0.35">
      <c r="A9" s="15"/>
      <c r="B9" s="21"/>
      <c r="C9" s="21"/>
      <c r="D9" s="22"/>
      <c r="E9" s="23"/>
      <c r="F9" s="21"/>
      <c r="G9" s="21"/>
      <c r="H9" s="24"/>
      <c r="I9" s="25"/>
      <c r="J9" s="21"/>
    </row>
    <row r="10" spans="1:10" ht="14.5" x14ac:dyDescent="0.35">
      <c r="A10" s="15" t="s">
        <v>13</v>
      </c>
      <c r="B10" s="7"/>
      <c r="C10" s="7"/>
      <c r="D10" s="26"/>
      <c r="E10" s="27"/>
      <c r="F10" s="7"/>
      <c r="G10" s="7"/>
      <c r="H10" s="28"/>
      <c r="I10" s="29"/>
      <c r="J10" s="7"/>
    </row>
    <row r="11" spans="1:10" ht="14.5" x14ac:dyDescent="0.35">
      <c r="A11" s="30" t="s">
        <v>14</v>
      </c>
      <c r="B11" s="31">
        <v>229.94</v>
      </c>
      <c r="C11" s="31">
        <v>0</v>
      </c>
      <c r="D11" s="32">
        <f>SUM(B11:C11)</f>
        <v>229.94</v>
      </c>
      <c r="E11" s="33">
        <v>233.76</v>
      </c>
      <c r="F11" s="34">
        <v>99.22</v>
      </c>
      <c r="G11" s="34">
        <v>0</v>
      </c>
      <c r="H11" s="35">
        <v>0</v>
      </c>
      <c r="I11" s="35">
        <f>SUM(E11:H11)</f>
        <v>332.98</v>
      </c>
      <c r="J11" s="34">
        <v>391.11</v>
      </c>
    </row>
    <row r="12" spans="1:10" ht="14.5" x14ac:dyDescent="0.35">
      <c r="A12" s="30" t="s">
        <v>15</v>
      </c>
      <c r="B12" s="36">
        <v>4.0199999999999996</v>
      </c>
      <c r="C12" s="36">
        <v>9.16</v>
      </c>
      <c r="D12" s="32">
        <f>SUM(B12:C12)</f>
        <v>13.18</v>
      </c>
      <c r="E12" s="37">
        <v>4.09</v>
      </c>
      <c r="F12" s="38">
        <v>1.5</v>
      </c>
      <c r="G12" s="38">
        <v>0</v>
      </c>
      <c r="H12" s="39">
        <v>0</v>
      </c>
      <c r="I12" s="35">
        <f>SUM(E12:H12)</f>
        <v>5.59</v>
      </c>
      <c r="J12" s="38">
        <v>6.77</v>
      </c>
    </row>
    <row r="13" spans="1:10" ht="14.5" x14ac:dyDescent="0.35">
      <c r="A13" s="30" t="s">
        <v>16</v>
      </c>
      <c r="B13" s="40">
        <f>SUM(B11:B12)</f>
        <v>233.96</v>
      </c>
      <c r="C13" s="40">
        <f>SUM(C11:C12)</f>
        <v>9.16</v>
      </c>
      <c r="D13" s="41">
        <f t="shared" ref="D13:J13" si="0">SUM(D11:D12)</f>
        <v>243.12</v>
      </c>
      <c r="E13" s="42">
        <f t="shared" si="0"/>
        <v>237.85</v>
      </c>
      <c r="F13" s="40">
        <f t="shared" si="0"/>
        <v>100.72</v>
      </c>
      <c r="G13" s="40">
        <f t="shared" si="0"/>
        <v>0</v>
      </c>
      <c r="H13" s="43">
        <f t="shared" si="0"/>
        <v>0</v>
      </c>
      <c r="I13" s="44">
        <f>SUM(E13:H13)</f>
        <v>338.57</v>
      </c>
      <c r="J13" s="40">
        <f t="shared" si="0"/>
        <v>397.88</v>
      </c>
    </row>
    <row r="14" spans="1:10" ht="14.5" x14ac:dyDescent="0.35">
      <c r="A14" s="15"/>
      <c r="B14" s="40"/>
      <c r="C14" s="40"/>
      <c r="D14" s="41"/>
      <c r="E14" s="42"/>
      <c r="F14" s="40"/>
      <c r="G14" s="40"/>
      <c r="H14" s="43"/>
      <c r="I14" s="44"/>
      <c r="J14" s="40"/>
    </row>
    <row r="15" spans="1:10" ht="14.5" x14ac:dyDescent="0.35">
      <c r="A15" s="45" t="s">
        <v>17</v>
      </c>
      <c r="B15" s="40"/>
      <c r="C15" s="40"/>
      <c r="D15" s="41"/>
      <c r="E15" s="42"/>
      <c r="F15" s="40"/>
      <c r="G15" s="40"/>
      <c r="H15" s="43"/>
      <c r="I15" s="44"/>
      <c r="J15" s="40"/>
    </row>
    <row r="16" spans="1:10" ht="14.5" x14ac:dyDescent="0.35">
      <c r="A16" s="30" t="s">
        <v>18</v>
      </c>
      <c r="B16" s="87">
        <v>0</v>
      </c>
      <c r="C16" s="87">
        <v>0</v>
      </c>
      <c r="D16" s="46">
        <v>0</v>
      </c>
      <c r="E16" s="1">
        <v>0</v>
      </c>
      <c r="F16" s="47">
        <v>0</v>
      </c>
      <c r="G16" s="47"/>
      <c r="H16" s="3"/>
      <c r="I16" s="3"/>
      <c r="J16" s="2">
        <v>12</v>
      </c>
    </row>
    <row r="17" spans="1:12" ht="14.5" x14ac:dyDescent="0.35">
      <c r="A17" s="30" t="s">
        <v>19</v>
      </c>
      <c r="B17" s="36">
        <v>128.66</v>
      </c>
      <c r="C17" s="36">
        <v>16.559999999999999</v>
      </c>
      <c r="D17" s="52">
        <f>SUM(B17:C17)</f>
        <v>145.22</v>
      </c>
      <c r="E17" s="37">
        <v>130.80000000000001</v>
      </c>
      <c r="F17" s="38">
        <v>35</v>
      </c>
      <c r="G17" s="38">
        <v>0</v>
      </c>
      <c r="H17" s="39">
        <v>0</v>
      </c>
      <c r="I17" s="39">
        <f>SUM(E17:H17)</f>
        <v>165.8</v>
      </c>
      <c r="J17" s="38">
        <v>153.65</v>
      </c>
    </row>
    <row r="18" spans="1:12" ht="14.5" x14ac:dyDescent="0.35">
      <c r="A18" s="30" t="s">
        <v>20</v>
      </c>
      <c r="B18" s="40">
        <f>SUM(B16:B17)</f>
        <v>128.66</v>
      </c>
      <c r="C18" s="48">
        <f>SUM(C16:C17)</f>
        <v>16.559999999999999</v>
      </c>
      <c r="D18" s="41">
        <f t="shared" ref="D18:J18" si="1">SUM(D16:D17)</f>
        <v>145.22</v>
      </c>
      <c r="E18" s="49">
        <f t="shared" si="1"/>
        <v>130.80000000000001</v>
      </c>
      <c r="F18" s="48">
        <f t="shared" si="1"/>
        <v>35</v>
      </c>
      <c r="G18" s="48">
        <f t="shared" si="1"/>
        <v>0</v>
      </c>
      <c r="H18" s="50">
        <f t="shared" si="1"/>
        <v>0</v>
      </c>
      <c r="I18" s="51">
        <f>SUM(E18:H18)</f>
        <v>165.8</v>
      </c>
      <c r="J18" s="48">
        <f t="shared" si="1"/>
        <v>165.65</v>
      </c>
    </row>
    <row r="19" spans="1:12" ht="14.5" x14ac:dyDescent="0.35">
      <c r="A19" s="15"/>
      <c r="B19" s="40"/>
      <c r="C19" s="40"/>
      <c r="D19" s="41"/>
      <c r="E19" s="42"/>
      <c r="F19" s="40"/>
      <c r="G19" s="40"/>
      <c r="H19" s="43"/>
      <c r="I19" s="44"/>
      <c r="J19" s="40"/>
    </row>
    <row r="20" spans="1:12" ht="14.5" x14ac:dyDescent="0.35">
      <c r="A20" s="30" t="s">
        <v>21</v>
      </c>
      <c r="B20" s="40">
        <f>+B13+B18</f>
        <v>362.62</v>
      </c>
      <c r="C20" s="40">
        <f>+C13+C18</f>
        <v>25.72</v>
      </c>
      <c r="D20" s="41">
        <f t="shared" ref="D20:J20" si="2">+D13+D18</f>
        <v>388.34000000000003</v>
      </c>
      <c r="E20" s="42">
        <f>+E13+E18</f>
        <v>368.65</v>
      </c>
      <c r="F20" s="40">
        <f t="shared" ref="F20:H20" si="3">+F13+F18</f>
        <v>135.72</v>
      </c>
      <c r="G20" s="40">
        <f t="shared" si="3"/>
        <v>0</v>
      </c>
      <c r="H20" s="43">
        <f t="shared" si="3"/>
        <v>0</v>
      </c>
      <c r="I20" s="44">
        <f>SUM(E20:H20)</f>
        <v>504.37</v>
      </c>
      <c r="J20" s="40">
        <f t="shared" si="2"/>
        <v>563.53</v>
      </c>
    </row>
    <row r="21" spans="1:12" ht="14.5" x14ac:dyDescent="0.35">
      <c r="A21" s="15"/>
      <c r="B21" s="40"/>
      <c r="C21" s="40"/>
      <c r="D21" s="41"/>
      <c r="E21" s="42"/>
      <c r="F21" s="40"/>
      <c r="G21" s="40"/>
      <c r="H21" s="43"/>
      <c r="I21" s="44"/>
      <c r="J21" s="40"/>
    </row>
    <row r="22" spans="1:12" ht="14.5" x14ac:dyDescent="0.35">
      <c r="A22" s="30" t="s">
        <v>22</v>
      </c>
      <c r="B22" s="36">
        <v>3.69</v>
      </c>
      <c r="C22" s="36">
        <v>8.51</v>
      </c>
      <c r="D22" s="52">
        <f>SUM(B22:C22)</f>
        <v>12.2</v>
      </c>
      <c r="E22" s="37">
        <v>3.75</v>
      </c>
      <c r="F22" s="38">
        <v>1.38</v>
      </c>
      <c r="G22" s="38">
        <v>0</v>
      </c>
      <c r="H22" s="39">
        <v>0</v>
      </c>
      <c r="I22" s="39">
        <f>SUM(E22:H22)</f>
        <v>5.13</v>
      </c>
      <c r="J22" s="38">
        <v>5.75</v>
      </c>
    </row>
    <row r="23" spans="1:12" ht="14.5" x14ac:dyDescent="0.35">
      <c r="A23" s="15"/>
      <c r="B23" s="36"/>
      <c r="C23" s="40"/>
      <c r="D23" s="41"/>
      <c r="E23" s="42"/>
      <c r="F23" s="40"/>
      <c r="G23" s="40"/>
      <c r="H23" s="43"/>
      <c r="I23" s="44"/>
      <c r="J23" s="40"/>
    </row>
    <row r="24" spans="1:12" ht="14.5" x14ac:dyDescent="0.35">
      <c r="A24" s="30" t="s">
        <v>23</v>
      </c>
      <c r="B24" s="36">
        <f>32.17-5.18</f>
        <v>26.990000000000002</v>
      </c>
      <c r="C24" s="36">
        <v>1.1000000000000001</v>
      </c>
      <c r="D24" s="52">
        <f>SUM(B24:C24)</f>
        <v>28.090000000000003</v>
      </c>
      <c r="E24" s="37">
        <v>27.43</v>
      </c>
      <c r="F24" s="38">
        <v>10.1</v>
      </c>
      <c r="G24" s="38">
        <v>0</v>
      </c>
      <c r="H24" s="39">
        <v>0</v>
      </c>
      <c r="I24" s="39">
        <f>SUM(E24:H24)</f>
        <v>37.53</v>
      </c>
      <c r="J24" s="38">
        <v>44.09</v>
      </c>
    </row>
    <row r="25" spans="1:12" ht="14.5" x14ac:dyDescent="0.35">
      <c r="A25" s="53"/>
      <c r="B25" s="54"/>
      <c r="C25" s="54"/>
      <c r="D25" s="41"/>
      <c r="E25" s="55"/>
      <c r="F25" s="54"/>
      <c r="G25" s="54"/>
      <c r="H25" s="56"/>
      <c r="I25" s="57"/>
      <c r="J25" s="54"/>
    </row>
    <row r="26" spans="1:12" ht="14.5" x14ac:dyDescent="0.35">
      <c r="A26" s="58" t="s">
        <v>24</v>
      </c>
      <c r="B26" s="88">
        <f>+B20+B22+B24</f>
        <v>393.3</v>
      </c>
      <c r="C26" s="89">
        <f t="shared" ref="C26:E26" si="4">+C20+C22+C24</f>
        <v>35.33</v>
      </c>
      <c r="D26" s="59">
        <f t="shared" si="4"/>
        <v>428.63</v>
      </c>
      <c r="E26" s="60">
        <f t="shared" si="4"/>
        <v>399.83</v>
      </c>
      <c r="F26" s="61">
        <f>+F20+F22+F24</f>
        <v>147.19999999999999</v>
      </c>
      <c r="G26" s="61">
        <f t="shared" ref="G26:H26" si="5">+G20+G22+G24</f>
        <v>0</v>
      </c>
      <c r="H26" s="62">
        <f t="shared" si="5"/>
        <v>0</v>
      </c>
      <c r="I26" s="63">
        <f>SUM(E26:H26)</f>
        <v>547.03</v>
      </c>
      <c r="J26" s="90">
        <f t="shared" ref="J26" si="6">+J20+J22+J24</f>
        <v>613.37</v>
      </c>
    </row>
    <row r="27" spans="1:12" ht="15" thickBot="1" x14ac:dyDescent="0.4">
      <c r="A27" s="65"/>
      <c r="B27" s="66"/>
      <c r="C27" s="66"/>
      <c r="D27" s="73"/>
      <c r="E27" s="67"/>
      <c r="F27" s="66"/>
      <c r="G27" s="66"/>
      <c r="H27" s="68"/>
      <c r="I27" s="69"/>
      <c r="J27" s="66"/>
    </row>
    <row r="28" spans="1:12" ht="14.25" customHeight="1" x14ac:dyDescent="0.25">
      <c r="A28" s="176"/>
      <c r="B28" s="177"/>
      <c r="C28" s="177"/>
      <c r="D28" s="177"/>
      <c r="E28" s="70"/>
      <c r="F28" s="70"/>
      <c r="G28" s="70"/>
      <c r="H28" s="70"/>
      <c r="I28" s="70"/>
    </row>
    <row r="29" spans="1:12" ht="14" x14ac:dyDescent="0.3">
      <c r="A29" s="6"/>
      <c r="B29" s="7"/>
      <c r="C29" s="7"/>
      <c r="D29" s="7"/>
      <c r="E29" s="7"/>
      <c r="F29" s="7"/>
      <c r="G29" s="7"/>
      <c r="H29" s="7"/>
      <c r="I29" s="7"/>
    </row>
    <row r="30" spans="1:12" ht="15" customHeight="1" x14ac:dyDescent="0.3">
      <c r="A30" s="6"/>
      <c r="B30" s="71"/>
      <c r="C30" s="71"/>
      <c r="D30" s="71"/>
      <c r="E30" s="71"/>
      <c r="F30" s="71"/>
      <c r="G30" s="71"/>
      <c r="H30" s="71"/>
      <c r="I30" s="71"/>
    </row>
    <row r="31" spans="1:12" ht="18" x14ac:dyDescent="0.25">
      <c r="A31" s="172" t="s">
        <v>27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74"/>
    </row>
    <row r="32" spans="1:12" ht="13" thickBot="1" x14ac:dyDescent="0.3">
      <c r="B32" s="5"/>
      <c r="C32" s="5"/>
      <c r="D32" s="5"/>
      <c r="E32" s="5"/>
      <c r="F32" s="5"/>
      <c r="G32" s="5"/>
      <c r="H32" s="5"/>
      <c r="I32" s="5"/>
      <c r="L32" s="74"/>
    </row>
    <row r="33" spans="1:12" ht="27.65" customHeight="1" thickBot="1" x14ac:dyDescent="0.35">
      <c r="A33" s="75" t="s">
        <v>28</v>
      </c>
      <c r="B33" s="76" t="s">
        <v>29</v>
      </c>
      <c r="C33" s="76" t="s">
        <v>30</v>
      </c>
      <c r="D33" s="76" t="s">
        <v>31</v>
      </c>
      <c r="E33" s="76" t="s">
        <v>32</v>
      </c>
      <c r="F33" s="77" t="s">
        <v>33</v>
      </c>
      <c r="G33" s="78" t="s">
        <v>34</v>
      </c>
      <c r="H33" s="74"/>
      <c r="I33" s="5"/>
    </row>
    <row r="34" spans="1:12" ht="13" x14ac:dyDescent="0.3">
      <c r="A34" s="91" t="s">
        <v>37</v>
      </c>
      <c r="B34" s="92"/>
      <c r="C34" s="92"/>
      <c r="D34" s="92"/>
      <c r="E34" s="92"/>
      <c r="F34" s="92"/>
      <c r="G34" s="92"/>
      <c r="H34" s="64"/>
      <c r="I34" s="64"/>
      <c r="J34" s="64"/>
      <c r="K34" s="64"/>
      <c r="L34" s="74"/>
    </row>
    <row r="35" spans="1:12" x14ac:dyDescent="0.25">
      <c r="A35" s="79" t="s">
        <v>38</v>
      </c>
      <c r="B35" s="93"/>
      <c r="C35" s="93"/>
      <c r="E35" s="93"/>
      <c r="F35" s="94"/>
      <c r="G35" s="80">
        <v>5.181108</v>
      </c>
      <c r="H35" s="74"/>
      <c r="I35" s="5"/>
    </row>
    <row r="36" spans="1:12" ht="13.5" thickBot="1" x14ac:dyDescent="0.35">
      <c r="A36" s="81" t="s">
        <v>35</v>
      </c>
      <c r="B36" s="95"/>
      <c r="C36" s="95"/>
      <c r="D36" s="82"/>
      <c r="E36" s="82"/>
      <c r="F36" s="83"/>
      <c r="G36" s="96">
        <f>G35</f>
        <v>5.181108</v>
      </c>
      <c r="H36" s="5"/>
      <c r="I36" s="5"/>
    </row>
    <row r="37" spans="1:12" ht="7" customHeight="1" thickBot="1" x14ac:dyDescent="0.35">
      <c r="A37" s="97"/>
      <c r="B37" s="98"/>
      <c r="C37" s="98"/>
      <c r="D37" s="99"/>
      <c r="E37" s="99"/>
      <c r="F37" s="99"/>
      <c r="G37" s="99"/>
      <c r="H37" s="84"/>
      <c r="I37" s="84"/>
      <c r="J37" s="85"/>
      <c r="K37" s="86"/>
    </row>
  </sheetData>
  <mergeCells count="6">
    <mergeCell ref="A31:K31"/>
    <mergeCell ref="A1:D1"/>
    <mergeCell ref="A4:J4"/>
    <mergeCell ref="A5:J5"/>
    <mergeCell ref="A6:J6"/>
    <mergeCell ref="A28:D28"/>
  </mergeCells>
  <printOptions horizontalCentered="1"/>
  <pageMargins left="0.75" right="0.75" top="1" bottom="1" header="0.5" footer="0.5"/>
  <pageSetup scale="75" orientation="portrait" horizontalDpi="300" verticalDpi="300" r:id="rId1"/>
  <headerFooter differentFirst="1" alignWithMargins="0">
    <oddHeader>&amp;C&amp;"Microsoft Sans Serif,Bold"CUI//SP-BUDG</oddHeader>
    <oddFooter>&amp;L  </oddFooter>
    <firstHeader>&amp;C&amp;"Microsoft Sans Serif,Bold"CUI//SP-BUDG</firstHeader>
    <firstFooter>&amp;LCUI Contact: cui@nsf.gov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CD452EF799845AD590CD34BD92558" ma:contentTypeVersion="13" ma:contentTypeDescription="Create a new document." ma:contentTypeScope="" ma:versionID="82855c6faeb5df91e675c3cc478b8e5b">
  <xsd:schema xmlns:xsd="http://www.w3.org/2001/XMLSchema" xmlns:xs="http://www.w3.org/2001/XMLSchema" xmlns:p="http://schemas.microsoft.com/office/2006/metadata/properties" xmlns:ns3="105e5e7a-94da-47c5-b861-ec3f74834df7" xmlns:ns4="b9d1e03c-ae42-4ae4-ac17-a3e8040e1bf0" targetNamespace="http://schemas.microsoft.com/office/2006/metadata/properties" ma:root="true" ma:fieldsID="5c4c23f522d9473a8f7d22f077f966c9" ns3:_="" ns4:_="">
    <xsd:import namespace="105e5e7a-94da-47c5-b861-ec3f74834df7"/>
    <xsd:import namespace="b9d1e03c-ae42-4ae4-ac17-a3e8040e1b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e5e7a-94da-47c5-b861-ec3f74834d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1e03c-ae42-4ae4-ac17-a3e8040e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d1e03c-ae42-4ae4-ac17-a3e8040e1bf0" xsi:nil="true"/>
  </documentManagement>
</p:properties>
</file>

<file path=customXml/itemProps1.xml><?xml version="1.0" encoding="utf-8"?>
<ds:datastoreItem xmlns:ds="http://schemas.openxmlformats.org/officeDocument/2006/customXml" ds:itemID="{863EB180-BBDF-4E8B-BCB8-685A744EE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e5e7a-94da-47c5-b861-ec3f74834df7"/>
    <ds:schemaRef ds:uri="b9d1e03c-ae42-4ae4-ac17-a3e8040e1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DA188-1A2B-4781-989F-C878862CE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7BD8C8-200A-4439-BD1E-55C93B77CF2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5e5e7a-94da-47c5-b861-ec3f74834df7"/>
    <ds:schemaRef ds:uri="b9d1e03c-ae42-4ae4-ac17-a3e8040e1bf0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NSF</vt:lpstr>
      <vt:lpstr>R&amp;RA</vt:lpstr>
      <vt:lpstr>EDU</vt:lpstr>
      <vt:lpstr>MREFC</vt:lpstr>
      <vt:lpstr>AOAM</vt:lpstr>
      <vt:lpstr>NSB</vt:lpstr>
      <vt:lpstr>OIG</vt:lpstr>
      <vt:lpstr>CHIPS</vt:lpstr>
      <vt:lpstr>IA-excl DirStratInit</vt:lpstr>
      <vt:lpstr>EDU!Print_Area</vt:lpstr>
      <vt:lpstr>'IA-excl DirStratInit'!Print_Area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Denola, Liana Amber</dc:creator>
  <cp:lastModifiedBy>Ko, Matthew</cp:lastModifiedBy>
  <dcterms:created xsi:type="dcterms:W3CDTF">2023-02-09T19:14:58Z</dcterms:created>
  <dcterms:modified xsi:type="dcterms:W3CDTF">2026-04-08T13:53:09Z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a2c8b085-b88d-45c9-b2a0-9cbf8612112a</vt:lpwstr>
  </property>
  <property fmtid="{D5CDD505-2E9C-101B-9397-08002B2CF9AE}" pid="3" name="VM">
    <vt:lpwstr>Yes</vt:lpwstr>
  </property>
  <property fmtid="{D5CDD505-2E9C-101B-9397-08002B2CF9AE}" pid="4" name="ContainsCUI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0x0101000E3CD452EF799845AD590CD34BD92558</vt:lpwstr>
  </property>
</Properties>
</file>