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C4BF71BF-3D14-450A-9041-AFDEDCF0A614}" xr6:coauthVersionLast="47" xr6:coauthVersionMax="47" xr10:uidLastSave="{D5E4D106-41AC-4DE3-941F-302ED468F46F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Geo by Division" sheetId="9" r:id="rId4"/>
  </sheets>
  <definedNames>
    <definedName name="_xlnm.Print_Area" localSheetId="3">'Geo by Division'!$A$1:$F$23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9" l="1"/>
  <c r="F18" i="9" s="1"/>
  <c r="F21" i="9"/>
  <c r="E21" i="9"/>
  <c r="E20" i="9"/>
  <c r="F20" i="9" s="1"/>
  <c r="E19" i="9"/>
  <c r="F19" i="9" s="1"/>
  <c r="F17" i="9"/>
  <c r="E17" i="9"/>
  <c r="E16" i="9"/>
  <c r="F16" i="9" s="1"/>
  <c r="E15" i="9"/>
  <c r="F15" i="9" s="1"/>
  <c r="E14" i="9"/>
  <c r="F14" i="9" s="1"/>
  <c r="F13" i="9"/>
  <c r="E13" i="9"/>
  <c r="E12" i="9"/>
  <c r="F12" i="9" s="1"/>
  <c r="E11" i="9"/>
  <c r="F11" i="9" s="1"/>
  <c r="E10" i="9"/>
  <c r="F10" i="9" s="1"/>
  <c r="F9" i="9"/>
  <c r="E9" i="9"/>
  <c r="E8" i="9"/>
  <c r="F8" i="9" s="1"/>
  <c r="E7" i="9"/>
  <c r="F7" i="9" s="1"/>
  <c r="D19" i="9" l="1"/>
  <c r="D15" i="9"/>
  <c r="D7" i="9"/>
  <c r="D11" i="9"/>
  <c r="D18" i="9" l="1"/>
  <c r="C18" i="9"/>
  <c r="B18" i="9"/>
  <c r="D14" i="9"/>
  <c r="C14" i="9"/>
  <c r="B14" i="9"/>
  <c r="D10" i="9"/>
  <c r="C10" i="9"/>
  <c r="B10" i="9"/>
  <c r="D6" i="9"/>
  <c r="C6" i="9"/>
  <c r="B6" i="9"/>
  <c r="E6" i="9" l="1"/>
  <c r="F6" i="9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<sst xmlns="http://schemas.openxmlformats.org/spreadsheetml/2006/main" count="84" uniqueCount="56">
  <si>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</si>
  <si>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</si>
  <si>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</si>
  <si>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</si>
  <si>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</si>
  <si>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</si>
  <si>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</si>
  <si>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Research</t>
  </si>
  <si>
    <t>Education</t>
  </si>
  <si>
    <t>Infrastructure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</si>
  <si>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</si>
  <si>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</si>
  <si>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</si>
  <si>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</si>
  <si>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</si>
  <si>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</si>
  <si>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</si>
  <si>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</si>
  <si>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</si>
  <si>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</si>
  <si>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</si>
  <si>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</si>
  <si>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</si>
  <si>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</si>
  <si>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</si>
  <si>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</si>
  <si>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</si>
  <si>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</si>
  <si>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</si>
  <si>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</si>
  <si>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</si>
  <si>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</si>
  <si>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</si>
  <si>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</si>
  <si>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</si>
  <si>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</si>
  <si>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</si>
  <si>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</si>
  <si>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</si>
  <si>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</si>
  <si>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</si>
  <si>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</si>
  <si>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</si>
  <si>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</si>
  <si>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</si>
  <si>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</si>
  <si>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t>AGS</t>
  </si>
  <si>
    <t>OCE</t>
  </si>
  <si>
    <t>EAR</t>
  </si>
  <si>
    <t>RISE</t>
  </si>
  <si>
    <r>
      <t>GEO Division Funding by Category</t>
    </r>
    <r>
      <rPr>
        <vertAlign val="superscript"/>
        <sz val="9"/>
        <color theme="1"/>
        <rFont val="Open Sans"/>
        <family val="2"/>
      </rPr>
      <t>1</t>
    </r>
  </si>
  <si>
    <t>Change over
FY 2023 Base Plan</t>
  </si>
  <si>
    <t>FY 2024
(TBD)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</si>
  <si>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For comparability with FY 2025, the FY 2023 level does not include this organization’s share of Mission Support Services that was funded through the R&amp;RA and EDU directorates and offices.</t>
    </r>
  </si>
  <si>
    <r>
      <t>FY 2023 
Base
Plan</t>
    </r>
    <r>
      <rPr>
        <vertAlign val="superscript"/>
        <sz val="9"/>
        <color theme="1"/>
        <rFont val="Open Sans"/>
      </rPr>
      <t>2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</si>
  <si>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Not included in this display is funding for the Office of Polar Programs (OPP), a division within the Geosciences Directorate. Due to the nature of the activities funded by OPP, this division is provided a full, separate writeup in NSF's Congressional Budget Submission.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</si>
</sst>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00"/>
    <numFmt numFmtId="171" formatCode="&quot;$&quot;#,##0.000;\-&quot;$&quot;#,##0.000;&quot;-&quot;??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  <font>
      <b/>
      <sz val="9"/>
      <color theme="1"/>
      <name val="Open Sans"/>
    </font>
    <font>
      <b/>
      <sz val="10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165" fontId="3" fillId="0" borderId="3" xfId="0" applyNumberFormat="1" applyFont="1" applyBorder="1" applyAlignment="1">
      <alignment horizontal="right" vertical="top"/>
    </xf>
    <xf numFmtId="166" fontId="3" fillId="0" borderId="3" xfId="0" applyNumberFormat="1" applyFont="1" applyBorder="1" applyAlignment="1" applyProtection="1">
      <alignment horizontal="right" vertical="top"/>
      <protection locked="0"/>
    </xf>
    <xf numFmtId="166" fontId="3" fillId="0" borderId="3" xfId="0" applyNumberFormat="1" applyFont="1" applyBorder="1" applyAlignment="1">
      <alignment horizontal="right" vertical="top"/>
    </xf>
    <xf numFmtId="0" fontId="7" fillId="0" borderId="0" xfId="0" applyFont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170" fontId="3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70" fontId="15" fillId="0" borderId="0" xfId="0" applyNumberFormat="1" applyFont="1" applyProtection="1">
      <protection locked="0"/>
    </xf>
    <xf numFmtId="171" fontId="6" fillId="0" borderId="6" xfId="0" applyNumberFormat="1" applyFont="1" applyBorder="1" applyAlignment="1" applyProtection="1">
      <alignment horizontal="right" vertical="top"/>
      <protection locked="0"/>
    </xf>
    <xf numFmtId="164" fontId="14" fillId="0" borderId="6" xfId="0" applyNumberFormat="1" applyFont="1" applyBorder="1" applyAlignment="1">
      <alignment horizontal="right" vertical="top"/>
    </xf>
    <xf numFmtId="165" fontId="14" fillId="0" borderId="6" xfId="0" applyNumberFormat="1" applyFont="1" applyBorder="1" applyAlignment="1">
      <alignment horizontal="right" vertical="top"/>
    </xf>
    <xf numFmtId="166" fontId="14" fillId="0" borderId="6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10" fillId="0" borderId="0" xfId="1" applyFont="1" applyAlignment="1">
      <alignment horizontal="right" wrapText="1"/>
    </xf>
    <xf numFmtId="0" fontId="10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0" xfId="1" applyFont="1" applyAlignment="1">
      <alignment horizontal="center" wrapText="1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59" t="s">
        <v>30</v>
      </c>
      <c r="B1" s="59"/>
      <c r="C1" s="59"/>
      <c r="D1" s="59"/>
      <c r="E1" s="59"/>
      <c r="F1" s="59"/>
      <c r="G1" s="59"/>
      <c r="H1" s="59"/>
    </row>
    <row r="2" spans="1:8" s="2" customFormat="1" x14ac:dyDescent="0.35">
      <c r="A2" s="59" t="s">
        <v>38</v>
      </c>
      <c r="B2" s="59"/>
      <c r="C2" s="59"/>
      <c r="D2" s="59"/>
      <c r="E2" s="59"/>
      <c r="F2" s="59"/>
      <c r="G2" s="59"/>
      <c r="H2" s="59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62" t="s">
        <v>0</v>
      </c>
      <c r="B4" s="62"/>
      <c r="C4" s="62"/>
      <c r="D4" s="62"/>
      <c r="E4" s="62"/>
      <c r="F4" s="62"/>
      <c r="G4" s="62"/>
      <c r="H4" s="62"/>
    </row>
    <row r="5" spans="1:8" s="5" customFormat="1" ht="14.1" customHeight="1" thickBot="1" x14ac:dyDescent="0.3">
      <c r="A5" s="63" t="s">
        <v>1</v>
      </c>
      <c r="B5" s="63"/>
      <c r="C5" s="63"/>
      <c r="D5" s="63"/>
      <c r="E5" s="63"/>
      <c r="F5" s="63"/>
      <c r="G5" s="63"/>
      <c r="H5" s="63"/>
    </row>
    <row r="6" spans="1:8" ht="28.35" customHeight="1" x14ac:dyDescent="0.35">
      <c r="A6" s="6"/>
      <c r="B6" s="64" t="s">
        <v>40</v>
      </c>
      <c r="C6" s="64" t="s">
        <v>42</v>
      </c>
      <c r="D6" s="64" t="s">
        <v>43</v>
      </c>
      <c r="E6" s="64" t="s">
        <v>44</v>
      </c>
      <c r="F6" s="64" t="s">
        <v>41</v>
      </c>
      <c r="G6" s="66" t="s">
        <v>39</v>
      </c>
      <c r="H6" s="67"/>
    </row>
    <row r="7" spans="1:8" ht="14.1" customHeight="1" x14ac:dyDescent="0.35">
      <c r="A7" s="7"/>
      <c r="B7" s="65"/>
      <c r="C7" s="65"/>
      <c r="D7" s="65"/>
      <c r="E7" s="65"/>
      <c r="F7" s="65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60" t="s">
        <v>6</v>
      </c>
      <c r="B15" s="60"/>
      <c r="C15" s="60"/>
      <c r="D15" s="60"/>
      <c r="E15" s="60"/>
      <c r="F15" s="60"/>
      <c r="G15" s="60"/>
      <c r="H15" s="60"/>
    </row>
    <row r="16" spans="1:8" s="1" customFormat="1" x14ac:dyDescent="0.25">
      <c r="A16" s="61"/>
      <c r="B16" s="61"/>
      <c r="C16" s="61"/>
      <c r="D16" s="61"/>
      <c r="E16" s="61"/>
      <c r="F16" s="61"/>
      <c r="G16" s="61"/>
      <c r="H16" s="61"/>
    </row>
    <row r="17" spans="1:8" s="1" customFormat="1" x14ac:dyDescent="0.25">
      <c r="A17" s="61"/>
      <c r="B17" s="61"/>
      <c r="C17" s="61"/>
      <c r="D17" s="61"/>
      <c r="E17" s="61"/>
      <c r="F17" s="61"/>
      <c r="G17" s="61"/>
      <c r="H17" s="61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59" t="s">
        <v>30</v>
      </c>
      <c r="B1" s="59"/>
      <c r="C1" s="59"/>
      <c r="D1" s="59"/>
      <c r="E1" s="59"/>
      <c r="F1" s="59"/>
      <c r="G1" s="59"/>
    </row>
    <row r="2" spans="1:7" s="20" customFormat="1" ht="29.1" customHeight="1" x14ac:dyDescent="0.3">
      <c r="A2" s="59" t="s">
        <v>38</v>
      </c>
      <c r="B2" s="59"/>
      <c r="C2" s="59"/>
      <c r="D2" s="59"/>
      <c r="E2" s="59"/>
      <c r="F2" s="59"/>
      <c r="G2" s="59"/>
    </row>
    <row r="3" spans="1:7" s="4" customFormat="1" ht="13.5" customHeight="1" x14ac:dyDescent="0.3"/>
    <row r="4" spans="1:7" s="9" customFormat="1" ht="15" customHeight="1" thickBot="1" x14ac:dyDescent="0.3">
      <c r="A4" s="68" t="s">
        <v>10</v>
      </c>
      <c r="B4" s="68"/>
      <c r="C4" s="68"/>
      <c r="D4" s="68"/>
    </row>
    <row r="5" spans="1:7" s="4" customFormat="1" ht="42" customHeight="1" x14ac:dyDescent="0.3">
      <c r="A5" s="21"/>
      <c r="B5" s="22" t="s">
        <v>33</v>
      </c>
      <c r="C5" s="22" t="s">
        <v>37</v>
      </c>
      <c r="D5" s="22" t="s">
        <v>34</v>
      </c>
    </row>
    <row r="6" spans="1:7" s="9" customFormat="1" ht="15" customHeight="1" x14ac:dyDescent="0.25">
      <c r="A6" s="23" t="s">
        <v>11</v>
      </c>
    </row>
    <row r="7" spans="1:7" s="9" customFormat="1" ht="14.1" customHeight="1" x14ac:dyDescent="0.25">
      <c r="A7" s="30" t="s">
        <v>12</v>
      </c>
      <c r="B7" s="25">
        <v>0</v>
      </c>
      <c r="C7" s="25">
        <v>0</v>
      </c>
      <c r="D7" s="25">
        <v>0</v>
      </c>
    </row>
    <row r="8" spans="1:7" s="9" customFormat="1" ht="14.1" customHeight="1" x14ac:dyDescent="0.25">
      <c r="A8" s="30" t="s">
        <v>13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4.1" customHeight="1" x14ac:dyDescent="0.25">
      <c r="A9" s="32" t="s">
        <v>31</v>
      </c>
      <c r="B9" s="25"/>
      <c r="C9" s="25"/>
      <c r="D9" s="25"/>
    </row>
    <row r="10" spans="1:7" s="9" customFormat="1" ht="14.1" customHeight="1" x14ac:dyDescent="0.25">
      <c r="A10" s="32" t="s">
        <v>32</v>
      </c>
      <c r="B10" s="25"/>
      <c r="C10" s="26"/>
      <c r="D10" s="26"/>
    </row>
    <row r="11" spans="1:7" s="9" customFormat="1" ht="14.1" customHeight="1" x14ac:dyDescent="0.25">
      <c r="A11" s="30" t="s">
        <v>14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15</v>
      </c>
      <c r="B12" s="9" t="s">
        <v>6</v>
      </c>
    </row>
    <row r="13" spans="1:7" s="9" customFormat="1" ht="14.1" customHeight="1" x14ac:dyDescent="0.25">
      <c r="A13" s="30" t="s">
        <v>16</v>
      </c>
      <c r="B13" s="25">
        <v>0</v>
      </c>
      <c r="C13" s="25">
        <v>0</v>
      </c>
      <c r="D13" s="25">
        <v>0</v>
      </c>
    </row>
    <row r="14" spans="1:7" s="9" customFormat="1" ht="14.1" customHeight="1" x14ac:dyDescent="0.25">
      <c r="A14" s="30" t="s">
        <v>17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4.1" customHeight="1" x14ac:dyDescent="0.25">
      <c r="A15" s="32" t="s">
        <v>31</v>
      </c>
      <c r="B15" s="25"/>
      <c r="C15" s="25"/>
      <c r="D15" s="25"/>
    </row>
    <row r="16" spans="1:7" s="9" customFormat="1" ht="14.1" customHeight="1" x14ac:dyDescent="0.25">
      <c r="A16" s="32" t="s">
        <v>32</v>
      </c>
      <c r="B16" s="25"/>
      <c r="C16" s="26"/>
      <c r="D16" s="26"/>
    </row>
    <row r="17" spans="1:4" s="9" customFormat="1" ht="14.1" customHeight="1" x14ac:dyDescent="0.25">
      <c r="A17" s="30" t="s">
        <v>14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4.1" customHeight="1" x14ac:dyDescent="0.25">
      <c r="A18" s="30" t="s">
        <v>18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4.1" customHeight="1" x14ac:dyDescent="0.25">
      <c r="A19" s="30" t="s">
        <v>19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4.1" customHeight="1" thickBot="1" x14ac:dyDescent="0.3">
      <c r="A20" s="31" t="s">
        <v>20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35">
      <c r="A21" s="69"/>
      <c r="B21" s="69"/>
      <c r="C21" s="69"/>
      <c r="D21" s="69"/>
    </row>
    <row r="22" spans="1:4" ht="13.5" customHeight="1" x14ac:dyDescent="0.35">
      <c r="A22" s="70"/>
      <c r="B22" s="70"/>
      <c r="C22" s="70"/>
      <c r="D22" s="70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59" t="s">
        <v>30</v>
      </c>
      <c r="B1" s="59"/>
      <c r="C1" s="59"/>
      <c r="D1" s="59"/>
      <c r="E1" s="59"/>
      <c r="F1" s="59"/>
      <c r="G1" s="59"/>
    </row>
    <row r="2" spans="1:7" s="20" customFormat="1" ht="29.1" customHeight="1" x14ac:dyDescent="0.3">
      <c r="A2" s="59" t="s">
        <v>38</v>
      </c>
      <c r="B2" s="59"/>
      <c r="C2" s="59"/>
      <c r="D2" s="59"/>
      <c r="E2" s="59"/>
      <c r="F2" s="59"/>
      <c r="G2" s="59"/>
    </row>
    <row r="3" spans="1:7" s="4" customFormat="1" ht="13.5" customHeight="1" x14ac:dyDescent="0.3"/>
    <row r="4" spans="1:7" s="36" customFormat="1" ht="15" customHeight="1" thickBot="1" x14ac:dyDescent="0.3">
      <c r="A4" s="68" t="s">
        <v>21</v>
      </c>
      <c r="B4" s="68"/>
      <c r="C4" s="68"/>
      <c r="D4" s="68"/>
      <c r="E4" s="68"/>
    </row>
    <row r="5" spans="1:7" s="4" customFormat="1" ht="42" customHeight="1" x14ac:dyDescent="0.3">
      <c r="A5" s="35"/>
      <c r="B5" s="22" t="s">
        <v>33</v>
      </c>
      <c r="C5" s="22" t="s">
        <v>36</v>
      </c>
      <c r="D5" s="22" t="s">
        <v>37</v>
      </c>
      <c r="E5" s="22" t="s">
        <v>34</v>
      </c>
    </row>
    <row r="6" spans="1:7" s="9" customFormat="1" ht="14.1" customHeight="1" x14ac:dyDescent="0.25">
      <c r="A6" s="24" t="s">
        <v>22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4.1" customHeight="1" x14ac:dyDescent="0.25">
      <c r="A7" s="24" t="s">
        <v>23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4.1" customHeight="1" x14ac:dyDescent="0.25">
      <c r="A8" s="24" t="s">
        <v>24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4.1" customHeight="1" x14ac:dyDescent="0.25">
      <c r="A9" s="24" t="s">
        <v>25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4.1" customHeight="1" x14ac:dyDescent="0.25">
      <c r="A10" s="24" t="s">
        <v>26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4.1" customHeight="1" x14ac:dyDescent="0.25">
      <c r="A11" s="24" t="s">
        <v>27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4.1" customHeight="1" x14ac:dyDescent="0.25">
      <c r="A12" s="24" t="s">
        <v>28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29</v>
      </c>
      <c r="B13" s="39">
        <f>SUM(B6:B12)</f>
        <v>0</v>
      </c>
      <c r="C13" s="39">
        <f>SUM(C6:C12)</f>
        <v>0</v>
      </c>
      <c r="D13" s="40" t="s">
        <v>35</v>
      </c>
      <c r="E13" s="39">
        <f t="shared" ref="E13" si="0">SUM(E6:E12)</f>
        <v>0</v>
      </c>
    </row>
    <row r="14" spans="1:7" ht="13.5" customHeight="1" x14ac:dyDescent="0.35">
      <c r="A14" s="70"/>
      <c r="B14" s="70"/>
      <c r="C14" s="70"/>
      <c r="D14" s="70"/>
      <c r="E14" s="70"/>
    </row>
    <row r="15" spans="1:7" ht="13.5" customHeight="1" x14ac:dyDescent="0.35">
      <c r="A15" s="70"/>
      <c r="B15" s="70"/>
      <c r="C15" s="70"/>
      <c r="D15" s="70"/>
      <c r="E15" s="70"/>
    </row>
    <row r="16" spans="1:7" ht="13.5" customHeight="1" x14ac:dyDescent="0.35">
      <c r="A16" s="70"/>
      <c r="B16" s="70"/>
      <c r="C16" s="70"/>
      <c r="D16" s="70"/>
      <c r="E16" s="70"/>
    </row>
    <row r="17" spans="1:5" ht="13.5" customHeight="1" x14ac:dyDescent="0.35">
      <c r="A17" s="70"/>
      <c r="B17" s="70"/>
      <c r="C17" s="70"/>
      <c r="D17" s="70"/>
      <c r="E17" s="70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sheetPr>
    <pageSetUpPr fitToPage="1"/>
  </sheetPr>
  <dimension ref="A1:N23"/>
  <sheetViews>
    <sheetView showGridLines="0" tabSelected="1" zoomScaleNormal="100" workbookViewId="0">
      <selection activeCell="A23" sqref="A23"/>
    </sheetView>
  </sheetViews>
  <sheetFormatPr defaultColWidth="8.5546875" defaultRowHeight="15" x14ac:dyDescent="0.35"/>
  <cols>
    <col min="1" max="1" width="31.88671875" style="3" customWidth="1"/>
    <col min="2" max="6" width="10.33203125" style="3" customWidth="1"/>
    <col min="7" max="16384" width="8.5546875" style="3"/>
  </cols>
  <sheetData>
    <row r="1" spans="1:14" s="36" customFormat="1" ht="15.9" customHeight="1" x14ac:dyDescent="0.25">
      <c r="A1" s="62" t="s">
        <v>50</v>
      </c>
      <c r="B1" s="62"/>
      <c r="C1" s="62"/>
      <c r="D1" s="62"/>
      <c r="E1" s="62"/>
      <c r="F1" s="62"/>
      <c r="K1" s="48"/>
    </row>
    <row r="2" spans="1:14" s="9" customFormat="1" ht="15" customHeight="1" thickBot="1" x14ac:dyDescent="0.3">
      <c r="A2" s="63" t="s">
        <v>1</v>
      </c>
      <c r="B2" s="63"/>
      <c r="C2" s="63"/>
      <c r="D2" s="63"/>
      <c r="E2" s="63"/>
      <c r="F2" s="63"/>
    </row>
    <row r="3" spans="1:14" s="9" customFormat="1" ht="15.75" customHeight="1" x14ac:dyDescent="0.25">
      <c r="A3" s="41"/>
      <c r="B3" s="64" t="s">
        <v>54</v>
      </c>
      <c r="C3" s="64" t="s">
        <v>52</v>
      </c>
      <c r="D3" s="73" t="s">
        <v>45</v>
      </c>
      <c r="E3" s="76" t="s">
        <v>51</v>
      </c>
      <c r="F3" s="77"/>
      <c r="I3" s="44"/>
    </row>
    <row r="4" spans="1:14" s="4" customFormat="1" ht="21.6" customHeight="1" x14ac:dyDescent="0.3">
      <c r="B4" s="71"/>
      <c r="C4" s="71"/>
      <c r="D4" s="74"/>
      <c r="E4" s="78"/>
      <c r="F4" s="78"/>
    </row>
    <row r="5" spans="1:14" s="4" customFormat="1" ht="15" customHeight="1" x14ac:dyDescent="0.3">
      <c r="A5" s="7"/>
      <c r="B5" s="72"/>
      <c r="C5" s="72"/>
      <c r="D5" s="75"/>
      <c r="E5" s="8" t="s">
        <v>2</v>
      </c>
      <c r="F5" s="8" t="s">
        <v>3</v>
      </c>
      <c r="J5" s="9"/>
      <c r="K5" s="9"/>
      <c r="L5" s="9"/>
      <c r="M5" s="9"/>
      <c r="N5" s="9"/>
    </row>
    <row r="6" spans="1:14" s="9" customFormat="1" ht="15.9" customHeight="1" x14ac:dyDescent="0.25">
      <c r="A6" s="49" t="s">
        <v>46</v>
      </c>
      <c r="B6" s="42">
        <f>SUM(B7:B9)</f>
        <v>289.70999999999998</v>
      </c>
      <c r="C6" s="42">
        <f t="shared" ref="C6:D6" si="0">SUM(C7:C9)</f>
        <v>0</v>
      </c>
      <c r="D6" s="42">
        <f t="shared" si="0"/>
        <v>293.79999999999995</v>
      </c>
      <c r="E6" s="54">
        <f>D6-B6</f>
        <v>4.089999999999975</v>
      </c>
      <c r="F6" s="55">
        <f>IF(B6=0,"N/A",E6/B6)</f>
        <v>1.4117565841703688E-2</v>
      </c>
      <c r="G6" s="51"/>
      <c r="H6" s="51"/>
      <c r="I6" s="51"/>
    </row>
    <row r="7" spans="1:14" s="9" customFormat="1" ht="15.9" customHeight="1" x14ac:dyDescent="0.25">
      <c r="A7" s="9" t="s">
        <v>7</v>
      </c>
      <c r="B7" s="13">
        <v>138.87</v>
      </c>
      <c r="C7" s="13">
        <v>0</v>
      </c>
      <c r="D7" s="13">
        <f>1.82+134.5</f>
        <v>136.32</v>
      </c>
      <c r="E7" s="14">
        <f t="shared" ref="E7:E21" si="1">D7-B7</f>
        <v>-2.5500000000000114</v>
      </c>
      <c r="F7" s="12">
        <f t="shared" ref="F7:F21" si="2">IF(B7=0,"N/A",E7/B7)</f>
        <v>-1.8362497299632831E-2</v>
      </c>
      <c r="G7" s="50"/>
    </row>
    <row r="8" spans="1:14" s="9" customFormat="1" ht="15.9" customHeight="1" x14ac:dyDescent="0.25">
      <c r="A8" s="9" t="s">
        <v>8</v>
      </c>
      <c r="B8" s="13">
        <v>3.14</v>
      </c>
      <c r="C8" s="13">
        <v>0</v>
      </c>
      <c r="D8" s="13">
        <v>3.14</v>
      </c>
      <c r="E8" s="14">
        <f t="shared" si="1"/>
        <v>0</v>
      </c>
      <c r="F8" s="12">
        <f t="shared" si="2"/>
        <v>0</v>
      </c>
      <c r="G8" s="50"/>
    </row>
    <row r="9" spans="1:14" s="9" customFormat="1" ht="15.9" customHeight="1" x14ac:dyDescent="0.25">
      <c r="A9" s="43" t="s">
        <v>9</v>
      </c>
      <c r="B9" s="46">
        <v>147.69999999999999</v>
      </c>
      <c r="C9" s="46">
        <v>0</v>
      </c>
      <c r="D9" s="46">
        <v>154.34</v>
      </c>
      <c r="E9" s="47">
        <f t="shared" si="1"/>
        <v>6.6400000000000148</v>
      </c>
      <c r="F9" s="45">
        <f t="shared" si="2"/>
        <v>4.4955991875423255E-2</v>
      </c>
      <c r="G9" s="50"/>
    </row>
    <row r="10" spans="1:14" ht="13.5" customHeight="1" x14ac:dyDescent="0.35">
      <c r="A10" s="49" t="s">
        <v>48</v>
      </c>
      <c r="B10" s="42">
        <f>SUM(B11:B13)</f>
        <v>201.18</v>
      </c>
      <c r="C10" s="42">
        <f t="shared" ref="C10" si="3">SUM(C11:C13)</f>
        <v>0</v>
      </c>
      <c r="D10" s="42">
        <f t="shared" ref="D10" si="4">SUM(D11:D13)</f>
        <v>204.85000000000002</v>
      </c>
      <c r="E10" s="54">
        <f t="shared" si="1"/>
        <v>3.6700000000000159</v>
      </c>
      <c r="F10" s="55">
        <f t="shared" si="2"/>
        <v>1.8242370016900367E-2</v>
      </c>
      <c r="G10" s="52"/>
      <c r="H10" s="52"/>
      <c r="I10" s="52"/>
      <c r="J10" s="52"/>
    </row>
    <row r="11" spans="1:14" ht="13.5" customHeight="1" x14ac:dyDescent="0.35">
      <c r="A11" s="9" t="s">
        <v>7</v>
      </c>
      <c r="B11" s="13">
        <v>132.09</v>
      </c>
      <c r="C11" s="13">
        <v>0</v>
      </c>
      <c r="D11" s="13">
        <f>2.43+125.82</f>
        <v>128.25</v>
      </c>
      <c r="E11" s="14">
        <f t="shared" si="1"/>
        <v>-3.8400000000000034</v>
      </c>
      <c r="F11" s="12">
        <f t="shared" si="2"/>
        <v>-2.9071087894617331E-2</v>
      </c>
    </row>
    <row r="12" spans="1:14" ht="13.5" customHeight="1" x14ac:dyDescent="0.35">
      <c r="A12" s="9" t="s">
        <v>8</v>
      </c>
      <c r="B12" s="13">
        <v>6.71</v>
      </c>
      <c r="C12" s="13">
        <v>0</v>
      </c>
      <c r="D12" s="13">
        <v>6.71</v>
      </c>
      <c r="E12" s="14">
        <f t="shared" si="1"/>
        <v>0</v>
      </c>
      <c r="F12" s="12">
        <f t="shared" si="2"/>
        <v>0</v>
      </c>
    </row>
    <row r="13" spans="1:14" x14ac:dyDescent="0.35">
      <c r="A13" s="43" t="s">
        <v>9</v>
      </c>
      <c r="B13" s="46">
        <v>62.38</v>
      </c>
      <c r="C13" s="46">
        <v>0</v>
      </c>
      <c r="D13" s="46">
        <v>69.89</v>
      </c>
      <c r="E13" s="47">
        <f t="shared" si="1"/>
        <v>7.509999999999998</v>
      </c>
      <c r="F13" s="45">
        <f t="shared" si="2"/>
        <v>0.12039115100993905</v>
      </c>
    </row>
    <row r="14" spans="1:14" x14ac:dyDescent="0.35">
      <c r="A14" s="49" t="s">
        <v>47</v>
      </c>
      <c r="B14" s="42">
        <f>SUM(B15:B17)</f>
        <v>427.43</v>
      </c>
      <c r="C14" s="42">
        <f t="shared" ref="C14" si="5">SUM(C15:C17)</f>
        <v>0</v>
      </c>
      <c r="D14" s="42">
        <f t="shared" ref="D14" si="6">SUM(D15:D17)</f>
        <v>440.17</v>
      </c>
      <c r="E14" s="54">
        <f t="shared" si="1"/>
        <v>12.740000000000009</v>
      </c>
      <c r="F14" s="55">
        <f t="shared" si="2"/>
        <v>2.9806050113468895E-2</v>
      </c>
    </row>
    <row r="15" spans="1:14" x14ac:dyDescent="0.35">
      <c r="A15" s="9" t="s">
        <v>7</v>
      </c>
      <c r="B15" s="13">
        <v>179.79</v>
      </c>
      <c r="C15" s="13">
        <v>0</v>
      </c>
      <c r="D15" s="13">
        <f>2.67+163.77</f>
        <v>166.44</v>
      </c>
      <c r="E15" s="14">
        <f t="shared" si="1"/>
        <v>-13.349999999999994</v>
      </c>
      <c r="F15" s="12">
        <f t="shared" si="2"/>
        <v>-7.4253295511429979E-2</v>
      </c>
    </row>
    <row r="16" spans="1:14" x14ac:dyDescent="0.35">
      <c r="A16" s="9" t="s">
        <v>8</v>
      </c>
      <c r="B16" s="13">
        <v>9.1300000000000008</v>
      </c>
      <c r="C16" s="13">
        <v>0</v>
      </c>
      <c r="D16" s="13">
        <v>9.1300000000000008</v>
      </c>
      <c r="E16" s="14">
        <f t="shared" si="1"/>
        <v>0</v>
      </c>
      <c r="F16" s="12">
        <f t="shared" si="2"/>
        <v>0</v>
      </c>
    </row>
    <row r="17" spans="1:6" x14ac:dyDescent="0.35">
      <c r="A17" s="43" t="s">
        <v>9</v>
      </c>
      <c r="B17" s="46">
        <v>238.51000000000002</v>
      </c>
      <c r="C17" s="46">
        <v>0</v>
      </c>
      <c r="D17" s="46">
        <v>264.60000000000002</v>
      </c>
      <c r="E17" s="47">
        <f t="shared" si="1"/>
        <v>26.090000000000003</v>
      </c>
      <c r="F17" s="45">
        <f t="shared" si="2"/>
        <v>0.10938744706720893</v>
      </c>
    </row>
    <row r="18" spans="1:6" x14ac:dyDescent="0.35">
      <c r="A18" s="49" t="s">
        <v>49</v>
      </c>
      <c r="B18" s="42">
        <f>SUM(B19:B21)</f>
        <v>134.84799999999998</v>
      </c>
      <c r="C18" s="42">
        <f t="shared" ref="C18" si="7">SUM(C19:C21)</f>
        <v>0</v>
      </c>
      <c r="D18" s="53">
        <f t="shared" ref="D18" si="8">SUM(D19:D21)</f>
        <v>134.85000000000002</v>
      </c>
      <c r="E18" s="56">
        <f>ROUND((D18-B18),2)</f>
        <v>0</v>
      </c>
      <c r="F18" s="55">
        <f t="shared" si="2"/>
        <v>0</v>
      </c>
    </row>
    <row r="19" spans="1:6" x14ac:dyDescent="0.35">
      <c r="A19" s="9" t="s">
        <v>7</v>
      </c>
      <c r="B19" s="13">
        <v>129.84799999999998</v>
      </c>
      <c r="C19" s="13">
        <v>0</v>
      </c>
      <c r="D19" s="13">
        <f>5.06+92.09</f>
        <v>97.15</v>
      </c>
      <c r="E19" s="14">
        <f t="shared" si="1"/>
        <v>-32.697999999999979</v>
      </c>
      <c r="F19" s="12">
        <f t="shared" si="2"/>
        <v>-0.25181750970365335</v>
      </c>
    </row>
    <row r="20" spans="1:6" x14ac:dyDescent="0.35">
      <c r="A20" s="9" t="s">
        <v>8</v>
      </c>
      <c r="B20" s="13">
        <v>5</v>
      </c>
      <c r="C20" s="13">
        <v>0</v>
      </c>
      <c r="D20" s="13">
        <v>37.700000000000003</v>
      </c>
      <c r="E20" s="14">
        <f t="shared" si="1"/>
        <v>32.700000000000003</v>
      </c>
      <c r="F20" s="12">
        <f t="shared" si="2"/>
        <v>6.5400000000000009</v>
      </c>
    </row>
    <row r="21" spans="1:6" ht="15.6" thickBot="1" x14ac:dyDescent="0.4">
      <c r="A21" s="43" t="s">
        <v>9</v>
      </c>
      <c r="B21" s="46">
        <v>0</v>
      </c>
      <c r="C21" s="46">
        <v>0</v>
      </c>
      <c r="D21" s="46">
        <v>0</v>
      </c>
      <c r="E21" s="47">
        <f t="shared" si="1"/>
        <v>0</v>
      </c>
      <c r="F21" s="45" t="str">
        <f t="shared" si="2"/>
        <v>N/A</v>
      </c>
    </row>
    <row r="22" spans="1:6" ht="73.2" x14ac:dyDescent="0.35">
      <c r="A22" s="58" t="s">
        <v>55</v>
      </c>
      <c r="B22" s="58"/>
      <c r="C22" s="58"/>
      <c r="D22" s="58"/>
      <c r="E22" s="58"/>
      <c r="F22" s="58"/>
    </row>
    <row r="23" spans="1:6" ht="61.2" x14ac:dyDescent="0.35">
      <c r="A23" s="57" t="s">
        <v>53</v>
      </c>
      <c r="B23" s="57"/>
      <c r="C23" s="57"/>
      <c r="D23" s="57"/>
      <c r="E23" s="57"/>
      <c r="F23" s="57"/>
    </row>
  </sheetData>
  <mergeCells count="6">
    <mergeCell ref="A2:F2"/>
    <mergeCell ref="A1:F1"/>
    <mergeCell ref="B3:B5"/>
    <mergeCell ref="D3:D5"/>
    <mergeCell ref="E3:F4"/>
    <mergeCell ref="C3:C5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D6 C18:D18 C14:D14 C10:D10 D9 D13 D17 D19 D7 D11 D15 B18 B14 B10 D8 D12 D16" unlockedFormula="1"/>
    <ignoredError sqref="E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http://schemas.microsoft.com/office/2006/documentManagement/types"/>
    <ds:schemaRef ds:uri="7c075b91-a788-4f5b-9c4e-5392c92c7fe8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257d72b-1bc7-45e7-84d8-ca60afca657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Geo by Division</vt:lpstr>
      <vt:lpstr>'Geo by Division'!Print_Area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 Division Funding by Category</dc:title>
  <dc:subject>FY 2022 Budget Request</dc:subject>
  <dc:creator>NSF CFO</dc:creator>
  <cp:keywords>GEO Division Funding by Category</cp:keywords>
  <cp:lastModifiedBy>Gary Luethke - VSG</cp:lastModifiedBy>
  <cp:lastPrinted>2024-03-09T21:22:30Z</cp:lastPrinted>
  <dcterms:created xsi:type="dcterms:W3CDTF">2018-11-16T16:51:05Z</dcterms:created>
  <dcterms:modified xsi:type="dcterms:W3CDTF">2024-04-06T13:25:50Z</dcterms:modified>
  <cp:category>GEO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61c15188-9d8b-4592-95df-eefeb5e59c22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