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8" documentId="13_ncr:1_{9A07EA70-5DEB-4749-9ABC-B8D3F085C041}" xr6:coauthVersionLast="47" xr6:coauthVersionMax="47" xr10:uidLastSave="{27057405-5DD9-4636-AC3E-C7741C22E1C4}"/>
  <bookViews>
    <workbookView xWindow="-108" yWindow="-108" windowWidth="23256" windowHeight="12576" tabRatio="710" xr2:uid="{2F0BD3C3-3DED-41D9-8C37-0B9F1CC0C743}"/>
  </bookViews>
  <sheets>
    <sheet name="IA Fund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0" i="1"/>
  <c r="F20" i="1" s="1"/>
  <c r="E19" i="1"/>
  <c r="F19" i="1" s="1"/>
  <c r="F18" i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8" i="1"/>
  <c r="F8" i="1" s="1"/>
  <c r="E7" i="1"/>
  <c r="F7" i="1" s="1"/>
  <c r="E6" i="1"/>
  <c r="F6" i="1" s="1"/>
  <c r="D22" i="1"/>
  <c r="C22" i="1"/>
  <c r="B22" i="1"/>
  <c r="E22" i="1" l="1"/>
  <c r="F22" i="1" s="1"/>
</calcChain>
</file>

<file path=xl/sharedStrings.xml><?xml version="1.0" encoding="utf-8"?>
<sst xmlns="http://schemas.openxmlformats.org/spreadsheetml/2006/main" count="40" uniqueCount="36">
  <si>
    <t>(Dollars in Millions)</t>
  </si>
  <si>
    <t>Amount</t>
  </si>
  <si>
    <t>Percent</t>
  </si>
  <si>
    <t>Equity and Compliance in Research</t>
  </si>
  <si>
    <t>Evaluation &amp; Assessment Capability</t>
  </si>
  <si>
    <t>Growing Convergence Research</t>
  </si>
  <si>
    <t>HBCU Excellence in Research</t>
  </si>
  <si>
    <t>Modeling and Forecasting</t>
  </si>
  <si>
    <t>Planning &amp; Policy Support</t>
  </si>
  <si>
    <t>Research Investment Communications</t>
  </si>
  <si>
    <t xml:space="preserve"> </t>
  </si>
  <si>
    <t>STC Admin</t>
  </si>
  <si>
    <t>Science &amp; Technology Policy Institute</t>
  </si>
  <si>
    <t>[30.00]</t>
  </si>
  <si>
    <t>Total</t>
  </si>
  <si>
    <t>N/A</t>
  </si>
  <si>
    <t>Change over</t>
  </si>
  <si>
    <t>FY 2023 Base Plan</t>
  </si>
  <si>
    <t>[24.00]</t>
  </si>
  <si>
    <r>
      <rPr>
        <vertAlign val="superscript"/>
        <sz val="8"/>
        <color theme="1"/>
        <rFont val="Open Sans"/>
        <family val="2"/>
      </rPr>
      <t>3</t>
    </r>
    <r>
      <rPr>
        <sz val="8"/>
        <color theme="1"/>
        <rFont val="Open Sans"/>
        <family val="2"/>
      </rPr>
      <t xml:space="preserve"> FY 2023 funding includes one-time funding through the Strategic Initiatives line for targeted investments for EPSCoR co-funding ($10.0 million), GRANTED support of emerging research institutions (ERIs) ($10.0 million), MRI awards to ERIs ($5.0 million), and Mid-scale RI awards in EPSCoR jurisdictions ($5.0 million).</t>
    </r>
  </si>
  <si>
    <r>
      <t>EPSCoR</t>
    </r>
    <r>
      <rPr>
        <vertAlign val="superscript"/>
        <sz val="9"/>
        <color theme="1"/>
        <rFont val="Open Sans"/>
        <family val="2"/>
      </rPr>
      <t>3</t>
    </r>
  </si>
  <si>
    <r>
      <t>Growing Research Access for Nationally
    Transformative Equity &amp; Diversity (GRANTED)</t>
    </r>
    <r>
      <rPr>
        <vertAlign val="superscript"/>
        <sz val="9"/>
        <color theme="1"/>
        <rFont val="Open Sans"/>
        <family val="2"/>
      </rPr>
      <t>3</t>
    </r>
  </si>
  <si>
    <r>
      <t>Major Research Instrumentation</t>
    </r>
    <r>
      <rPr>
        <vertAlign val="superscript"/>
        <sz val="9"/>
        <color theme="1"/>
        <rFont val="Open Sans"/>
        <family val="2"/>
      </rPr>
      <t>3</t>
    </r>
  </si>
  <si>
    <r>
      <t>Mid-scale Research Infrastructure</t>
    </r>
    <r>
      <rPr>
        <vertAlign val="superscript"/>
        <sz val="9"/>
        <color theme="1"/>
        <rFont val="Open Sans"/>
        <family val="2"/>
      </rPr>
      <t>3</t>
    </r>
  </si>
  <si>
    <r>
      <t>Strategic Initiatives Resources</t>
    </r>
    <r>
      <rPr>
        <vertAlign val="superscript"/>
        <sz val="9"/>
        <color theme="1"/>
        <rFont val="Open Sans"/>
      </rPr>
      <t>3</t>
    </r>
  </si>
  <si>
    <r>
      <rPr>
        <vertAlign val="superscript"/>
        <sz val="8"/>
        <color theme="1"/>
        <rFont val="Open Sans"/>
      </rPr>
      <t>4</t>
    </r>
    <r>
      <rPr>
        <sz val="8"/>
        <color theme="1"/>
        <rFont val="Open Sans"/>
        <family val="2"/>
      </rPr>
      <t xml:space="preserve"> FY 2023 and FY 2025 funding ($12.0  million in each year) is allocated to MPS in support of facility operations.</t>
    </r>
  </si>
  <si>
    <r>
      <t>Facility Operations Transition</t>
    </r>
    <r>
      <rPr>
        <vertAlign val="superscript"/>
        <sz val="9"/>
        <color theme="1"/>
        <rFont val="Open Sans"/>
      </rPr>
      <t>4</t>
    </r>
  </si>
  <si>
    <r>
      <rPr>
        <vertAlign val="superscript"/>
        <sz val="8"/>
        <color theme="1"/>
        <rFont val="Open Sans"/>
      </rPr>
      <t>5</t>
    </r>
    <r>
      <rPr>
        <sz val="8"/>
        <color theme="1"/>
        <rFont val="Open Sans"/>
        <family val="2"/>
      </rPr>
      <t xml:space="preserve"> FY 2025 reflects the transfer of funds to the managing organizations within NSF; BIO's STC for Quantitative Cell Biology ($6.0 million), MPS' STCs for New Frontiers of Sound and Center for Complex Particle Systems ($12.0 million), and SBE's Center for Braiding Indigenous Knowledges and Science.</t>
    </r>
  </si>
  <si>
    <r>
      <t>STC Class of 2023</t>
    </r>
    <r>
      <rPr>
        <vertAlign val="superscript"/>
        <sz val="9"/>
        <color theme="1"/>
        <rFont val="Open Sans"/>
      </rPr>
      <t>5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</si>
  <si>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For comparability with FY 2025, the FY 2023 levels do not include this organization’s share of Mission Support Services that were funded through the R&amp;RA and EDU directorates and offices.</t>
    </r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</si>
  <si>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Excludes FY 2023 and FY 2025 funding for the Office of the Chief of Research Security Strategy and Policy (OCRSSP) previously budgeted within IA; OCRSSP is now presented as a standalone budget activity within the R&amp;RA account in FY 2025. Please see the OCRSSP narrative for additional information on this activity.</t>
    </r>
  </si>
  <si>
    <r>
      <t>IA Funding</t>
    </r>
    <r>
      <rPr>
        <b/>
        <vertAlign val="superscript"/>
        <sz val="9"/>
        <color theme="1"/>
        <rFont val="Open Sans"/>
      </rPr>
      <t>1</t>
    </r>
  </si>
  <si>
    <t>[12.00]</t>
  </si>
  <si>
    <t>FY 2023 Base Plan2</t>
  </si>
  <si>
    <t>FY 2024 (TBD)</t>
  </si>
  <si>
    <t>FY 2025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</si>
</sst>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&quot;$&quot;#,##0.0000000_);\(&quot;$&quot;#,##0.0000000\)"/>
    <numFmt numFmtId="168" formatCode="0.0%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10"/>
      <color theme="1"/>
      <name val="Arial"/>
      <family val="2"/>
    </font>
    <font>
      <vertAlign val="superscript"/>
      <sz val="9"/>
      <color theme="1"/>
      <name val="Open Sans"/>
    </font>
    <font>
      <sz val="9"/>
      <color theme="1"/>
      <name val="Open Sans"/>
    </font>
    <font>
      <b/>
      <sz val="9"/>
      <color theme="1"/>
      <name val="Open Sans"/>
    </font>
    <font>
      <vertAlign val="superscript"/>
      <sz val="8"/>
      <color theme="1"/>
      <name val="Open Sans"/>
    </font>
    <font>
      <sz val="8"/>
      <color theme="1"/>
      <name val="Open Sans"/>
    </font>
    <font>
      <b/>
      <vertAlign val="superscript"/>
      <sz val="9"/>
      <color theme="1"/>
      <name val="Open Sans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3" xfId="0" applyFont="1" applyBorder="1" applyAlignment="1">
      <alignment horizontal="right"/>
    </xf>
    <xf numFmtId="0" fontId="3" fillId="0" borderId="0" xfId="0" applyFont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167" fontId="2" fillId="0" borderId="0" xfId="0" applyNumberFormat="1" applyFont="1" applyProtection="1">
      <protection locked="0"/>
    </xf>
    <xf numFmtId="166" fontId="3" fillId="0" borderId="6" xfId="0" applyNumberFormat="1" applyFont="1" applyBorder="1" applyAlignment="1" applyProtection="1">
      <alignment horizontal="right"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2" fontId="2" fillId="0" borderId="0" xfId="0" applyNumberFormat="1" applyFont="1" applyAlignment="1" applyProtection="1">
      <alignment vertical="top"/>
      <protection locked="0"/>
    </xf>
    <xf numFmtId="0" fontId="5" fillId="0" borderId="4" xfId="0" applyFont="1" applyBorder="1" applyAlignment="1" applyProtection="1">
      <alignment vertical="top"/>
      <protection locked="0"/>
    </xf>
    <xf numFmtId="164" fontId="5" fillId="0" borderId="4" xfId="0" applyNumberFormat="1" applyFont="1" applyBorder="1" applyAlignment="1" applyProtection="1">
      <alignment horizontal="right"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164" fontId="3" fillId="0" borderId="9" xfId="0" applyNumberFormat="1" applyFont="1" applyBorder="1" applyAlignment="1" applyProtection="1">
      <alignment horizontal="right" vertical="top"/>
      <protection locked="0"/>
    </xf>
    <xf numFmtId="168" fontId="2" fillId="0" borderId="0" xfId="3" applyNumberFormat="1" applyFont="1" applyAlignment="1" applyProtection="1">
      <alignment vertical="top"/>
      <protection locked="0"/>
    </xf>
    <xf numFmtId="7" fontId="2" fillId="0" borderId="0" xfId="0" applyNumberFormat="1" applyFont="1" applyAlignment="1" applyProtection="1">
      <alignment vertical="center"/>
      <protection locked="0"/>
    </xf>
    <xf numFmtId="0" fontId="3" fillId="0" borderId="7" xfId="0" applyFont="1" applyBorder="1" applyAlignment="1">
      <alignment horizontal="right"/>
    </xf>
    <xf numFmtId="164" fontId="3" fillId="0" borderId="6" xfId="0" applyNumberFormat="1" applyFont="1" applyBorder="1" applyAlignment="1" applyProtection="1">
      <alignment horizontal="right" vertical="top"/>
      <protection locked="0"/>
    </xf>
    <xf numFmtId="165" fontId="3" fillId="0" borderId="0" xfId="0" applyNumberFormat="1" applyFont="1" applyAlignment="1">
      <alignment horizontal="right" vertical="top"/>
    </xf>
    <xf numFmtId="164" fontId="11" fillId="0" borderId="8" xfId="0" applyNumberFormat="1" applyFont="1" applyBorder="1" applyAlignment="1" applyProtection="1">
      <alignment horizontal="right" vertical="top"/>
      <protection locked="0"/>
    </xf>
    <xf numFmtId="165" fontId="11" fillId="0" borderId="4" xfId="0" applyNumberFormat="1" applyFont="1" applyBorder="1" applyAlignment="1">
      <alignment horizontal="right" vertical="top"/>
    </xf>
    <xf numFmtId="0" fontId="1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10" fillId="0" borderId="2" xfId="2" applyFont="1" applyBorder="1" applyAlignment="1">
      <alignment horizontal="right" wrapText="1"/>
    </xf>
    <xf numFmtId="0" fontId="10" fillId="0" borderId="0" xfId="2" applyFont="1" applyAlignment="1">
      <alignment horizontal="right" wrapText="1"/>
    </xf>
    <xf numFmtId="0" fontId="10" fillId="0" borderId="3" xfId="2" applyFont="1" applyBorder="1" applyAlignment="1">
      <alignment horizontal="right" wrapText="1"/>
    </xf>
    <xf numFmtId="0" fontId="6" fillId="0" borderId="0" xfId="0" applyFont="1" applyAlignment="1">
      <alignment horizontal="left" vertical="top" wrapText="1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10" fillId="0" borderId="5" xfId="2" applyFont="1" applyBorder="1" applyAlignment="1">
      <alignment horizontal="center" wrapText="1"/>
    </xf>
    <xf numFmtId="0" fontId="10" fillId="0" borderId="2" xfId="2" applyFont="1" applyBorder="1" applyAlignment="1">
      <alignment horizontal="center" wrapText="1"/>
    </xf>
    <xf numFmtId="0" fontId="10" fillId="0" borderId="6" xfId="2" applyFont="1" applyBorder="1" applyAlignment="1">
      <alignment horizontal="center" wrapText="1"/>
    </xf>
    <xf numFmtId="0" fontId="10" fillId="0" borderId="0" xfId="2" applyFont="1" applyAlignment="1">
      <alignment horizontal="center" wrapText="1"/>
    </xf>
  </cellXfs>
  <cellStyles count="4">
    <cellStyle name="Normal" xfId="0" builtinId="0"/>
    <cellStyle name="Normal 2" xfId="2" xr:uid="{685FC895-8C6D-4E55-8B33-74B34AC8D8BF}"/>
    <cellStyle name="Normal 3" xfId="1" xr:uid="{2D70157C-2DD1-4FF4-BF99-CD7E0F9892D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2219-4AC8-4064-A586-85C698DD56FE}">
  <dimension ref="A1:L27"/>
  <sheetViews>
    <sheetView showGridLines="0" tabSelected="1" zoomScaleNormal="100" workbookViewId="0">
      <selection activeCell="I7" sqref="I7"/>
    </sheetView>
  </sheetViews>
  <sheetFormatPr defaultColWidth="8.77734375" defaultRowHeight="15" x14ac:dyDescent="0.35"/>
  <cols>
    <col min="1" max="1" width="53.88671875" style="2" customWidth="1"/>
    <col min="2" max="6" width="8.77734375" style="2" customWidth="1"/>
    <col min="7" max="11" width="8.77734375" style="2"/>
    <col min="12" max="12" width="12.77734375" style="2" bestFit="1" customWidth="1"/>
    <col min="13" max="16384" width="8.77734375" style="2"/>
  </cols>
  <sheetData>
    <row r="1" spans="1:7" s="3" customFormat="1" ht="16.05" customHeight="1" x14ac:dyDescent="0.25">
      <c r="A1" s="30" t="s">
        <v>31</v>
      </c>
      <c r="B1" s="30"/>
      <c r="C1" s="30"/>
      <c r="D1" s="30"/>
      <c r="E1" s="30"/>
      <c r="F1" s="30"/>
    </row>
    <row r="2" spans="1:7" s="3" customFormat="1" ht="15" customHeight="1" thickBot="1" x14ac:dyDescent="0.3">
      <c r="A2" s="31" t="s">
        <v>0</v>
      </c>
      <c r="B2" s="31"/>
      <c r="C2" s="31"/>
      <c r="D2" s="31"/>
      <c r="E2" s="31"/>
      <c r="F2" s="31"/>
    </row>
    <row r="3" spans="1:7" s="3" customFormat="1" ht="16.05" customHeight="1" x14ac:dyDescent="0.3">
      <c r="A3" s="14"/>
      <c r="B3" s="25"/>
      <c r="C3" s="25"/>
      <c r="D3" s="25"/>
      <c r="E3" s="34" t="s">
        <v>16</v>
      </c>
      <c r="F3" s="35"/>
    </row>
    <row r="4" spans="1:7" s="3" customFormat="1" ht="16.05" customHeight="1" x14ac:dyDescent="0.3">
      <c r="A4" s="32"/>
      <c r="B4" s="26"/>
      <c r="C4" s="26"/>
      <c r="D4" s="26"/>
      <c r="E4" s="36" t="s">
        <v>17</v>
      </c>
      <c r="F4" s="37"/>
    </row>
    <row r="5" spans="1:7" ht="40.200000000000003" x14ac:dyDescent="0.35">
      <c r="A5" s="33"/>
      <c r="B5" s="27" t="s">
        <v>33</v>
      </c>
      <c r="C5" s="27" t="s">
        <v>34</v>
      </c>
      <c r="D5" s="27" t="s">
        <v>35</v>
      </c>
      <c r="E5" s="18" t="s">
        <v>1</v>
      </c>
      <c r="F5" s="4" t="s">
        <v>2</v>
      </c>
    </row>
    <row r="6" spans="1:7" s="3" customFormat="1" ht="15" customHeight="1" x14ac:dyDescent="0.25">
      <c r="A6" s="5" t="s">
        <v>20</v>
      </c>
      <c r="B6" s="6">
        <v>252.03</v>
      </c>
      <c r="C6" s="15">
        <v>0</v>
      </c>
      <c r="D6" s="6">
        <v>258.37</v>
      </c>
      <c r="E6" s="19">
        <f>D6-B6</f>
        <v>6.3400000000000034</v>
      </c>
      <c r="F6" s="20">
        <f>IFERROR(E6/B6, "N/A")</f>
        <v>2.515573542832204E-2</v>
      </c>
    </row>
    <row r="7" spans="1:7" s="3" customFormat="1" ht="15" customHeight="1" x14ac:dyDescent="0.25">
      <c r="A7" s="5" t="s">
        <v>3</v>
      </c>
      <c r="B7" s="7">
        <v>4.93</v>
      </c>
      <c r="C7" s="7">
        <v>0</v>
      </c>
      <c r="D7" s="7">
        <v>6.76</v>
      </c>
      <c r="E7" s="9">
        <f t="shared" ref="E7:E20" si="0">D7-B7</f>
        <v>1.83</v>
      </c>
      <c r="F7" s="20">
        <f t="shared" ref="F7:F21" si="1">IFERROR(E7/B7, "N/A")</f>
        <v>0.37119675456389456</v>
      </c>
    </row>
    <row r="8" spans="1:7" s="3" customFormat="1" ht="15" customHeight="1" x14ac:dyDescent="0.25">
      <c r="A8" s="5" t="s">
        <v>4</v>
      </c>
      <c r="B8" s="7">
        <v>6.9</v>
      </c>
      <c r="C8" s="7">
        <v>0</v>
      </c>
      <c r="D8" s="7">
        <v>7.4</v>
      </c>
      <c r="E8" s="9">
        <f t="shared" si="0"/>
        <v>0.5</v>
      </c>
      <c r="F8" s="20">
        <f t="shared" si="1"/>
        <v>7.2463768115942032E-2</v>
      </c>
    </row>
    <row r="9" spans="1:7" s="3" customFormat="1" ht="16.05" customHeight="1" x14ac:dyDescent="0.25">
      <c r="A9" s="5" t="s">
        <v>26</v>
      </c>
      <c r="B9" s="7" t="s">
        <v>32</v>
      </c>
      <c r="C9" s="7">
        <v>0</v>
      </c>
      <c r="D9" s="7" t="s">
        <v>32</v>
      </c>
      <c r="E9" s="9">
        <v>0</v>
      </c>
      <c r="F9" s="20">
        <v>0</v>
      </c>
    </row>
    <row r="10" spans="1:7" s="3" customFormat="1" ht="15" customHeight="1" x14ac:dyDescent="0.25">
      <c r="A10" s="5" t="s">
        <v>5</v>
      </c>
      <c r="B10" s="7">
        <v>15.77</v>
      </c>
      <c r="C10" s="7">
        <v>0</v>
      </c>
      <c r="D10" s="7">
        <v>14.77</v>
      </c>
      <c r="E10" s="9">
        <f t="shared" si="0"/>
        <v>-1</v>
      </c>
      <c r="F10" s="20">
        <f t="shared" si="1"/>
        <v>-6.3411540900443888E-2</v>
      </c>
    </row>
    <row r="11" spans="1:7" s="3" customFormat="1" ht="32.549999999999997" customHeight="1" x14ac:dyDescent="0.25">
      <c r="A11" s="10" t="s">
        <v>21</v>
      </c>
      <c r="B11" s="7">
        <v>44.5</v>
      </c>
      <c r="C11" s="7">
        <v>0</v>
      </c>
      <c r="D11" s="7">
        <v>40</v>
      </c>
      <c r="E11" s="9">
        <f t="shared" si="0"/>
        <v>-4.5</v>
      </c>
      <c r="F11" s="20">
        <f t="shared" si="1"/>
        <v>-0.10112359550561797</v>
      </c>
    </row>
    <row r="12" spans="1:7" s="3" customFormat="1" ht="15" customHeight="1" x14ac:dyDescent="0.25">
      <c r="A12" s="5" t="s">
        <v>6</v>
      </c>
      <c r="B12" s="7">
        <v>24.85</v>
      </c>
      <c r="C12" s="7">
        <v>0</v>
      </c>
      <c r="D12" s="7">
        <v>26.13</v>
      </c>
      <c r="E12" s="9">
        <f t="shared" si="0"/>
        <v>1.2799999999999976</v>
      </c>
      <c r="F12" s="20">
        <f t="shared" si="1"/>
        <v>5.1509054325955636E-2</v>
      </c>
      <c r="G12" s="11"/>
    </row>
    <row r="13" spans="1:7" s="3" customFormat="1" ht="15" customHeight="1" x14ac:dyDescent="0.25">
      <c r="A13" s="5" t="s">
        <v>22</v>
      </c>
      <c r="B13" s="7">
        <v>82.82</v>
      </c>
      <c r="C13" s="7">
        <v>0</v>
      </c>
      <c r="D13" s="7">
        <v>82.82</v>
      </c>
      <c r="E13" s="9">
        <f t="shared" si="0"/>
        <v>0</v>
      </c>
      <c r="F13" s="20">
        <f t="shared" si="1"/>
        <v>0</v>
      </c>
    </row>
    <row r="14" spans="1:7" s="3" customFormat="1" ht="15" customHeight="1" x14ac:dyDescent="0.25">
      <c r="A14" s="5" t="s">
        <v>23</v>
      </c>
      <c r="B14" s="7">
        <v>54.42</v>
      </c>
      <c r="C14" s="7">
        <v>0</v>
      </c>
      <c r="D14" s="7">
        <v>49.42</v>
      </c>
      <c r="E14" s="9">
        <f t="shared" si="0"/>
        <v>-5</v>
      </c>
      <c r="F14" s="20">
        <f t="shared" si="1"/>
        <v>-9.1877986034546125E-2</v>
      </c>
    </row>
    <row r="15" spans="1:7" s="3" customFormat="1" ht="15" customHeight="1" x14ac:dyDescent="0.25">
      <c r="A15" s="5" t="s">
        <v>7</v>
      </c>
      <c r="B15" s="7">
        <v>2.96</v>
      </c>
      <c r="C15" s="7">
        <v>0</v>
      </c>
      <c r="D15" s="7">
        <v>4.66</v>
      </c>
      <c r="E15" s="9">
        <f t="shared" si="0"/>
        <v>1.7000000000000002</v>
      </c>
      <c r="F15" s="20">
        <f t="shared" si="1"/>
        <v>0.57432432432432434</v>
      </c>
    </row>
    <row r="16" spans="1:7" s="3" customFormat="1" ht="15" customHeight="1" x14ac:dyDescent="0.25">
      <c r="A16" s="5" t="s">
        <v>8</v>
      </c>
      <c r="B16" s="7">
        <v>5.96</v>
      </c>
      <c r="C16" s="7">
        <v>0</v>
      </c>
      <c r="D16" s="7">
        <v>5.46</v>
      </c>
      <c r="E16" s="9">
        <f t="shared" si="0"/>
        <v>-0.5</v>
      </c>
      <c r="F16" s="20">
        <f t="shared" si="1"/>
        <v>-8.3892617449664433E-2</v>
      </c>
    </row>
    <row r="17" spans="1:12" s="3" customFormat="1" ht="15" customHeight="1" x14ac:dyDescent="0.25">
      <c r="A17" s="5" t="s">
        <v>9</v>
      </c>
      <c r="B17" s="7">
        <v>5.98</v>
      </c>
      <c r="C17" s="7">
        <v>0</v>
      </c>
      <c r="D17" s="7">
        <v>6.5</v>
      </c>
      <c r="E17" s="9">
        <f t="shared" si="0"/>
        <v>0.51999999999999957</v>
      </c>
      <c r="F17" s="20">
        <f t="shared" si="1"/>
        <v>8.6956521739130363E-2</v>
      </c>
      <c r="L17" s="3" t="s">
        <v>10</v>
      </c>
    </row>
    <row r="18" spans="1:12" s="3" customFormat="1" ht="15" customHeight="1" x14ac:dyDescent="0.25">
      <c r="A18" s="5" t="s">
        <v>28</v>
      </c>
      <c r="B18" s="7">
        <v>24</v>
      </c>
      <c r="C18" s="7">
        <v>0</v>
      </c>
      <c r="D18" s="7" t="s">
        <v>18</v>
      </c>
      <c r="E18" s="9" t="s">
        <v>15</v>
      </c>
      <c r="F18" s="20" t="str">
        <f t="shared" si="1"/>
        <v>N/A</v>
      </c>
    </row>
    <row r="19" spans="1:12" s="3" customFormat="1" ht="15" customHeight="1" x14ac:dyDescent="0.25">
      <c r="A19" s="5" t="s">
        <v>11</v>
      </c>
      <c r="B19" s="7">
        <v>0.59</v>
      </c>
      <c r="C19" s="7">
        <v>0</v>
      </c>
      <c r="D19" s="7">
        <v>0.59</v>
      </c>
      <c r="E19" s="9">
        <f t="shared" si="0"/>
        <v>0</v>
      </c>
      <c r="F19" s="20">
        <f t="shared" si="1"/>
        <v>0</v>
      </c>
    </row>
    <row r="20" spans="1:12" s="3" customFormat="1" ht="15" customHeight="1" x14ac:dyDescent="0.25">
      <c r="A20" s="5" t="s">
        <v>12</v>
      </c>
      <c r="B20" s="7">
        <v>5.68</v>
      </c>
      <c r="C20" s="7">
        <v>0</v>
      </c>
      <c r="D20" s="7">
        <v>5.81</v>
      </c>
      <c r="E20" s="9">
        <f t="shared" si="0"/>
        <v>0.12999999999999989</v>
      </c>
      <c r="F20" s="20">
        <f t="shared" si="1"/>
        <v>2.2887323943661955E-2</v>
      </c>
    </row>
    <row r="21" spans="1:12" s="3" customFormat="1" ht="15" customHeight="1" x14ac:dyDescent="0.25">
      <c r="A21" s="5" t="s">
        <v>24</v>
      </c>
      <c r="B21" s="7" t="s">
        <v>13</v>
      </c>
      <c r="C21" s="7">
        <v>0</v>
      </c>
      <c r="D21" s="7">
        <v>10</v>
      </c>
      <c r="E21" s="9" t="s">
        <v>15</v>
      </c>
      <c r="F21" s="20" t="str">
        <f t="shared" si="1"/>
        <v>N/A</v>
      </c>
      <c r="G21" s="11"/>
      <c r="H21" s="3" t="s">
        <v>10</v>
      </c>
    </row>
    <row r="22" spans="1:12" s="3" customFormat="1" ht="16.05" customHeight="1" thickBot="1" x14ac:dyDescent="0.3">
      <c r="A22" s="12" t="s">
        <v>14</v>
      </c>
      <c r="B22" s="13">
        <f>SUM(B6:B21)</f>
        <v>531.38999999999987</v>
      </c>
      <c r="C22" s="13">
        <f>SUM(C6:C21)</f>
        <v>0</v>
      </c>
      <c r="D22" s="13">
        <f>SUM(D6:D21)</f>
        <v>518.68999999999994</v>
      </c>
      <c r="E22" s="21">
        <f>D22-B22</f>
        <v>-12.699999999999932</v>
      </c>
      <c r="F22" s="22">
        <f>IFERROR(E22/B22, "N/A")</f>
        <v>-2.389958410959923E-2</v>
      </c>
      <c r="I22" s="16"/>
    </row>
    <row r="23" spans="1:12" s="3" customFormat="1" ht="52.2" customHeight="1" x14ac:dyDescent="0.25">
      <c r="A23" s="29" t="s">
        <v>30</v>
      </c>
      <c r="B23" s="29"/>
      <c r="C23" s="29"/>
      <c r="D23" s="29"/>
      <c r="E23" s="29"/>
      <c r="F23" s="29"/>
      <c r="I23" s="16"/>
    </row>
    <row r="24" spans="1:12" s="1" customFormat="1" ht="37.200000000000003" x14ac:dyDescent="0.25">
      <c r="A24" s="28" t="s">
        <v>29</v>
      </c>
      <c r="B24" s="28"/>
      <c r="C24" s="28"/>
      <c r="D24" s="28"/>
      <c r="E24" s="28"/>
      <c r="F24" s="28"/>
      <c r="K24" s="17" t="s">
        <v>10</v>
      </c>
    </row>
    <row r="25" spans="1:12" ht="48.6" customHeight="1" x14ac:dyDescent="0.35">
      <c r="A25" s="24" t="s">
        <v>19</v>
      </c>
      <c r="B25" s="24"/>
      <c r="C25" s="24"/>
      <c r="D25" s="24"/>
      <c r="E25" s="24"/>
      <c r="F25" s="24"/>
      <c r="L25" s="8"/>
    </row>
    <row r="26" spans="1:12" ht="25.2" x14ac:dyDescent="0.35">
      <c r="A26" s="23" t="s">
        <v>25</v>
      </c>
      <c r="B26" s="24"/>
      <c r="C26" s="24"/>
      <c r="D26" s="24"/>
      <c r="E26" s="24"/>
      <c r="F26" s="24"/>
    </row>
    <row r="27" spans="1:12" ht="49.2" x14ac:dyDescent="0.35">
      <c r="A27" s="23" t="s">
        <v>27</v>
      </c>
      <c r="B27" s="24"/>
      <c r="C27" s="24"/>
      <c r="D27" s="24"/>
      <c r="E27" s="24"/>
      <c r="F27" s="24"/>
    </row>
  </sheetData>
  <mergeCells count="5">
    <mergeCell ref="A1:F1"/>
    <mergeCell ref="A2:F2"/>
    <mergeCell ref="A4:A5"/>
    <mergeCell ref="E3:F3"/>
    <mergeCell ref="E4:F4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  <ignoredErrors>
    <ignoredError sqref="B6:E2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WNNNYYRNKDVH-1321847565-6126</_dlc_DocId>
    <_dlc_DocIdUrl xmlns="7c075b91-a788-4f5b-9c4e-5392c92c7fe8">
      <Url>https://collaboration.inside.nsf.gov/bfa/Budget/BDPlanning/BPLG/_layouts/15/DocIdRedir.aspx?ID=WNNNYYRNKDVH-1321847565-6126</Url>
      <Description>WNNNYYRNKDVH-1321847565-6126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305AD1-02EE-44FE-A955-4F428733701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C02BE80-0922-4612-BB33-56C8D97A4CC8}">
  <ds:schemaRefs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e257d72b-1bc7-45e7-84d8-ca60afca657e"/>
    <ds:schemaRef ds:uri="7c075b91-a788-4f5b-9c4e-5392c92c7fe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5E6C60F-1A5C-45B9-8BD5-8C2DAADC3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IA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IA Funding</dc:title>
  <dc:subject>FY 2022 Budget Request</dc:subject>
  <dc:creator>NSF CFO</dc:creator>
  <cp:keywords>IA Funding</cp:keywords>
  <dc:description/>
  <cp:lastModifiedBy>Gary Luethke - VSG</cp:lastModifiedBy>
  <cp:revision/>
  <dcterms:created xsi:type="dcterms:W3CDTF">2018-11-16T16:51:05Z</dcterms:created>
  <dcterms:modified xsi:type="dcterms:W3CDTF">2024-04-06T13:28:08Z</dcterms:modified>
  <cp:category>IA Funding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e39f35c3-609b-44f1-a461-8dbd12313ffd</vt:lpwstr>
  </property>
  <property fmtid="{D5CDD505-2E9C-101B-9397-08002B2CF9AE}" pid="4" name="TitusGUID">
    <vt:lpwstr>91b01cb1-35f8-4d59-b459-4532bb37ecfd</vt:lpwstr>
  </property>
  <property fmtid="{D5CDD505-2E9C-101B-9397-08002B2CF9AE}" pid="5" name="ContainsCUI">
    <vt:lpwstr>No</vt:lpwstr>
  </property>
  <property fmtid="{D5CDD505-2E9C-101B-9397-08002B2CF9AE}" pid="6" name="MediaServiceImageTags">
    <vt:lpwstr/>
  </property>
</Properties>
</file>