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6_Budget Cycle\FY 2026_Congressional\Production\PDF production\extracted Excel files\"/>
    </mc:Choice>
  </mc:AlternateContent>
  <xr:revisionPtr revIDLastSave="0" documentId="13_ncr:1_{504FB970-65F3-407B-ACA6-D4E1729F6942}" xr6:coauthVersionLast="47" xr6:coauthVersionMax="47" xr10:uidLastSave="{00000000-0000-0000-0000-000000000000}"/>
  <bookViews>
    <workbookView xWindow="-28920" yWindow="15" windowWidth="29040" windowHeight="17520" xr2:uid="{D4AA99A9-5A27-40B0-B05A-5AB739EB6C0A}"/>
  </bookViews>
  <sheets>
    <sheet name="Administration Prioriti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3" l="1"/>
  <c r="F27" i="3" s="1"/>
  <c r="L27" i="3"/>
  <c r="M27" i="3" s="1"/>
  <c r="E44" i="3"/>
  <c r="F44" i="3" s="1"/>
  <c r="L44" i="3"/>
  <c r="M44" i="3" s="1"/>
  <c r="L78" i="3"/>
  <c r="M78" i="3" s="1"/>
  <c r="L79" i="3"/>
  <c r="M79" i="3" s="1"/>
  <c r="E78" i="3"/>
  <c r="F78" i="3" s="1"/>
  <c r="L61" i="3"/>
  <c r="M61" i="3" s="1"/>
  <c r="E61" i="3"/>
  <c r="F61" i="3" s="1"/>
  <c r="K87" i="3" l="1"/>
  <c r="I87" i="3"/>
  <c r="D87" i="3"/>
  <c r="B87" i="3"/>
  <c r="K70" i="3"/>
  <c r="I70" i="3"/>
  <c r="D70" i="3"/>
  <c r="B70" i="3"/>
  <c r="D53" i="3"/>
  <c r="B53" i="3"/>
  <c r="K53" i="3"/>
  <c r="I53" i="3"/>
  <c r="K36" i="3"/>
  <c r="I36" i="3"/>
  <c r="D36" i="3"/>
  <c r="B36" i="3"/>
  <c r="K19" i="3"/>
  <c r="I19" i="3"/>
  <c r="D19" i="3"/>
  <c r="B19" i="3"/>
  <c r="L18" i="3"/>
  <c r="M18" i="3" s="1"/>
  <c r="E18" i="3"/>
  <c r="F18" i="3" s="1"/>
  <c r="L17" i="3"/>
  <c r="M17" i="3" s="1"/>
  <c r="E17" i="3"/>
  <c r="F17" i="3" s="1"/>
  <c r="L16" i="3"/>
  <c r="M16" i="3" s="1"/>
  <c r="E16" i="3"/>
  <c r="F16" i="3" s="1"/>
  <c r="L15" i="3"/>
  <c r="M15" i="3" s="1"/>
  <c r="E15" i="3"/>
  <c r="F15" i="3" s="1"/>
  <c r="L14" i="3"/>
  <c r="M14" i="3" s="1"/>
  <c r="E14" i="3"/>
  <c r="F14" i="3" s="1"/>
  <c r="L13" i="3"/>
  <c r="M13" i="3" s="1"/>
  <c r="E13" i="3"/>
  <c r="F13" i="3" s="1"/>
  <c r="L12" i="3"/>
  <c r="M12" i="3" s="1"/>
  <c r="E12" i="3"/>
  <c r="F12" i="3" s="1"/>
  <c r="L11" i="3"/>
  <c r="M11" i="3" s="1"/>
  <c r="E11" i="3"/>
  <c r="F11" i="3" s="1"/>
  <c r="L10" i="3"/>
  <c r="M10" i="3" s="1"/>
  <c r="E10" i="3"/>
  <c r="F10" i="3" s="1"/>
  <c r="L9" i="3"/>
  <c r="M9" i="3" s="1"/>
  <c r="E9" i="3"/>
  <c r="F9" i="3" s="1"/>
  <c r="L8" i="3"/>
  <c r="M8" i="3" s="1"/>
  <c r="E8" i="3"/>
  <c r="F8" i="3" s="1"/>
  <c r="L19" i="3" l="1"/>
  <c r="M19" i="3" s="1"/>
  <c r="E19" i="3"/>
  <c r="F19" i="3" s="1"/>
  <c r="L69" i="3"/>
  <c r="M69" i="3" s="1"/>
  <c r="E69" i="3"/>
  <c r="F69" i="3" s="1"/>
  <c r="L68" i="3"/>
  <c r="M68" i="3" s="1"/>
  <c r="E68" i="3"/>
  <c r="F68" i="3" s="1"/>
  <c r="L67" i="3"/>
  <c r="M67" i="3" s="1"/>
  <c r="E67" i="3"/>
  <c r="F67" i="3" s="1"/>
  <c r="L66" i="3"/>
  <c r="M66" i="3" s="1"/>
  <c r="E66" i="3"/>
  <c r="F66" i="3" s="1"/>
  <c r="L65" i="3"/>
  <c r="M65" i="3" s="1"/>
  <c r="E65" i="3"/>
  <c r="F65" i="3" s="1"/>
  <c r="L64" i="3"/>
  <c r="M64" i="3" s="1"/>
  <c r="E64" i="3"/>
  <c r="F64" i="3" s="1"/>
  <c r="L63" i="3"/>
  <c r="M63" i="3" s="1"/>
  <c r="E63" i="3"/>
  <c r="F63" i="3" s="1"/>
  <c r="L62" i="3"/>
  <c r="M62" i="3" s="1"/>
  <c r="E62" i="3"/>
  <c r="F62" i="3" s="1"/>
  <c r="L60" i="3"/>
  <c r="M60" i="3" s="1"/>
  <c r="E60" i="3"/>
  <c r="F60" i="3" s="1"/>
  <c r="L59" i="3"/>
  <c r="M59" i="3" s="1"/>
  <c r="E59" i="3"/>
  <c r="F59" i="3" s="1"/>
  <c r="L86" i="3"/>
  <c r="M86" i="3" s="1"/>
  <c r="E86" i="3"/>
  <c r="F86" i="3" s="1"/>
  <c r="L85" i="3"/>
  <c r="M85" i="3" s="1"/>
  <c r="E85" i="3"/>
  <c r="F85" i="3" s="1"/>
  <c r="L84" i="3"/>
  <c r="M84" i="3" s="1"/>
  <c r="E84" i="3"/>
  <c r="F84" i="3" s="1"/>
  <c r="L83" i="3"/>
  <c r="M83" i="3" s="1"/>
  <c r="E83" i="3"/>
  <c r="F83" i="3" s="1"/>
  <c r="L82" i="3"/>
  <c r="M82" i="3" s="1"/>
  <c r="E82" i="3"/>
  <c r="F82" i="3" s="1"/>
  <c r="L81" i="3"/>
  <c r="M81" i="3" s="1"/>
  <c r="E81" i="3"/>
  <c r="F81" i="3" s="1"/>
  <c r="L80" i="3"/>
  <c r="M80" i="3" s="1"/>
  <c r="E80" i="3"/>
  <c r="F80" i="3" s="1"/>
  <c r="E79" i="3"/>
  <c r="F79" i="3" s="1"/>
  <c r="L77" i="3"/>
  <c r="M77" i="3" s="1"/>
  <c r="E77" i="3"/>
  <c r="F77" i="3" s="1"/>
  <c r="L76" i="3"/>
  <c r="M76" i="3" s="1"/>
  <c r="E76" i="3"/>
  <c r="F76" i="3" s="1"/>
  <c r="E52" i="3"/>
  <c r="F52" i="3" s="1"/>
  <c r="L52" i="3"/>
  <c r="M52" i="3" s="1"/>
  <c r="E51" i="3"/>
  <c r="F51" i="3" s="1"/>
  <c r="L51" i="3"/>
  <c r="M51" i="3" s="1"/>
  <c r="E50" i="3"/>
  <c r="F50" i="3" s="1"/>
  <c r="L50" i="3"/>
  <c r="M50" i="3" s="1"/>
  <c r="E49" i="3"/>
  <c r="F49" i="3" s="1"/>
  <c r="L49" i="3"/>
  <c r="M49" i="3" s="1"/>
  <c r="E48" i="3"/>
  <c r="F48" i="3" s="1"/>
  <c r="L48" i="3"/>
  <c r="M48" i="3" s="1"/>
  <c r="E47" i="3"/>
  <c r="F47" i="3" s="1"/>
  <c r="L47" i="3"/>
  <c r="M47" i="3" s="1"/>
  <c r="E46" i="3"/>
  <c r="F46" i="3" s="1"/>
  <c r="L46" i="3"/>
  <c r="M46" i="3" s="1"/>
  <c r="E45" i="3"/>
  <c r="F45" i="3" s="1"/>
  <c r="L45" i="3"/>
  <c r="M45" i="3" s="1"/>
  <c r="E43" i="3"/>
  <c r="F43" i="3" s="1"/>
  <c r="L43" i="3"/>
  <c r="M43" i="3" s="1"/>
  <c r="E42" i="3"/>
  <c r="F42" i="3" s="1"/>
  <c r="L42" i="3"/>
  <c r="M42" i="3" s="1"/>
  <c r="L35" i="3"/>
  <c r="M35" i="3" s="1"/>
  <c r="E35" i="3"/>
  <c r="F35" i="3" s="1"/>
  <c r="L34" i="3"/>
  <c r="M34" i="3" s="1"/>
  <c r="E34" i="3"/>
  <c r="F34" i="3" s="1"/>
  <c r="L33" i="3"/>
  <c r="M33" i="3" s="1"/>
  <c r="E33" i="3"/>
  <c r="F33" i="3" s="1"/>
  <c r="L32" i="3"/>
  <c r="M32" i="3" s="1"/>
  <c r="E32" i="3"/>
  <c r="F32" i="3" s="1"/>
  <c r="L31" i="3"/>
  <c r="M31" i="3" s="1"/>
  <c r="E31" i="3"/>
  <c r="F31" i="3" s="1"/>
  <c r="L30" i="3"/>
  <c r="M30" i="3" s="1"/>
  <c r="E30" i="3"/>
  <c r="F30" i="3" s="1"/>
  <c r="L29" i="3"/>
  <c r="M29" i="3" s="1"/>
  <c r="E29" i="3"/>
  <c r="F29" i="3" s="1"/>
  <c r="L28" i="3"/>
  <c r="M28" i="3" s="1"/>
  <c r="E28" i="3"/>
  <c r="F28" i="3" s="1"/>
  <c r="L26" i="3"/>
  <c r="M26" i="3" s="1"/>
  <c r="E26" i="3"/>
  <c r="F26" i="3" s="1"/>
  <c r="L25" i="3"/>
  <c r="M25" i="3" s="1"/>
  <c r="E25" i="3"/>
  <c r="F25" i="3" s="1"/>
  <c r="L70" i="3" l="1"/>
  <c r="M70" i="3" s="1"/>
  <c r="L53" i="3"/>
  <c r="M53" i="3" s="1"/>
  <c r="E53" i="3"/>
  <c r="F53" i="3" s="1"/>
  <c r="L36" i="3"/>
  <c r="M36" i="3" s="1"/>
  <c r="E70" i="3"/>
  <c r="F70" i="3" s="1"/>
  <c r="E36" i="3"/>
  <c r="F36" i="3" s="1"/>
  <c r="E87" i="3"/>
  <c r="F87" i="3" s="1"/>
  <c r="L87" i="3"/>
  <c r="M87" i="3" s="1"/>
</calcChain>
</file>

<file path=xl/sharedStrings.xml><?xml version="1.0" encoding="utf-8"?>
<sst xmlns="http://schemas.openxmlformats.org/spreadsheetml/2006/main" count="194" uniqueCount="32">
  <si>
    <t>Advanced Manufacturing</t>
  </si>
  <si>
    <t>Advanced Wireless</t>
  </si>
  <si>
    <t>Amount</t>
  </si>
  <si>
    <t>Percent</t>
  </si>
  <si>
    <t>BIO</t>
  </si>
  <si>
    <t>CISE</t>
  </si>
  <si>
    <t>ENG</t>
  </si>
  <si>
    <t>GEO Programs</t>
  </si>
  <si>
    <t>GEO: OPP</t>
  </si>
  <si>
    <t>MPS</t>
  </si>
  <si>
    <t>SBE</t>
  </si>
  <si>
    <t>TIP</t>
  </si>
  <si>
    <t>OISE</t>
  </si>
  <si>
    <t>IA</t>
  </si>
  <si>
    <t>EDU</t>
  </si>
  <si>
    <t>Total, NSF</t>
  </si>
  <si>
    <t>Artificial Intelligence</t>
  </si>
  <si>
    <t>Biotechnology</t>
  </si>
  <si>
    <t>NSTC Crosscut
Quantum Information Science</t>
  </si>
  <si>
    <t>Microelectronics and Semiconductors</t>
  </si>
  <si>
    <t>NSTC Crosscut
Clean Energy Technology</t>
  </si>
  <si>
    <t>NSTC Crosscut
U.S. Global Change Research Program</t>
  </si>
  <si>
    <t>NSTC Crosscut
National Nanotechnology Initiative (NNI)</t>
  </si>
  <si>
    <t>NSTC Crosscut
Networking &amp; Information Technology R&amp;D (NITRD)</t>
  </si>
  <si>
    <t xml:space="preserve"> </t>
  </si>
  <si>
    <t>NSF ADMINISTRATION PRIORITIES AND CROSSCUTTING RESEARCH TOPICS SUMMARY</t>
  </si>
  <si>
    <t>FY 2026 BUDGET REQUEST TO CONGRESS</t>
  </si>
  <si>
    <t>FY 2026 
Request</t>
  </si>
  <si>
    <t>FY 2025 
(TBD)</t>
  </si>
  <si>
    <t>Change over
FY 2024 Current Plan</t>
  </si>
  <si>
    <t xml:space="preserve">FY 2024 
Current
Plan </t>
  </si>
  <si>
    <t>(Dollars in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</si>
</sst>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;\-&quot;$&quot;#,##0.00;&quot;-&quot;??"/>
    <numFmt numFmtId="165" formatCode="0.0%;\-0.0%;&quot;-&quot;??"/>
    <numFmt numFmtId="166" formatCode="#,##0.00;\-#,##0.00;&quot;-&quot;??"/>
  </numFmts>
  <fonts count="8" x14ac:knownFonts="1">
    <font>
      <sz val="11"/>
      <color theme="1"/>
      <name val="Calibri"/>
      <family val="2"/>
      <scheme val="minor"/>
    </font>
    <font>
      <sz val="9"/>
      <name val="Open Sans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Open Sans"/>
    </font>
    <font>
      <b/>
      <sz val="10"/>
      <name val="Open Sans"/>
    </font>
    <font>
      <sz val="11"/>
      <color theme="1"/>
      <name val="Calibri"/>
      <family val="2"/>
      <scheme val="minor"/>
    </font>
    <font>
      <sz val="9"/>
      <color rgb="FFFF0000"/>
      <name val="Open Sans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4" fillId="0" borderId="1" xfId="0" applyFont="1" applyBorder="1"/>
    <xf numFmtId="0" fontId="5" fillId="0" borderId="0" xfId="0" applyFont="1" applyAlignment="1">
      <alignment horizontal="center" vertical="center" wrapText="1"/>
    </xf>
    <xf numFmtId="0" fontId="4" fillId="0" borderId="5" xfId="0" applyFont="1" applyBorder="1"/>
    <xf numFmtId="0" fontId="4" fillId="0" borderId="0" xfId="0" applyFont="1" applyAlignment="1">
      <alignment vertical="center" wrapText="1"/>
    </xf>
    <xf numFmtId="0" fontId="4" fillId="0" borderId="10" xfId="0" applyFont="1" applyBorder="1"/>
    <xf numFmtId="0" fontId="5" fillId="0" borderId="11" xfId="0" applyFont="1" applyBorder="1" applyAlignment="1">
      <alignment horizontal="right" wrapText="1"/>
    </xf>
    <xf numFmtId="0" fontId="5" fillId="0" borderId="14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5" xfId="0" applyFont="1" applyBorder="1" applyAlignment="1">
      <alignment horizontal="left" vertical="top"/>
    </xf>
    <xf numFmtId="164" fontId="4" fillId="0" borderId="15" xfId="0" applyNumberFormat="1" applyFont="1" applyBorder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4" fontId="4" fillId="0" borderId="6" xfId="0" applyNumberFormat="1" applyFont="1" applyBorder="1" applyAlignment="1">
      <alignment horizontal="right" vertical="top"/>
    </xf>
    <xf numFmtId="165" fontId="4" fillId="0" borderId="4" xfId="0" applyNumberFormat="1" applyFont="1" applyBorder="1" applyAlignment="1">
      <alignment horizontal="right" vertical="top"/>
    </xf>
    <xf numFmtId="165" fontId="4" fillId="0" borderId="0" xfId="0" applyNumberFormat="1" applyFont="1" applyAlignment="1">
      <alignment horizontal="right" vertical="top"/>
    </xf>
    <xf numFmtId="166" fontId="4" fillId="0" borderId="7" xfId="0" applyNumberFormat="1" applyFont="1" applyBorder="1" applyAlignment="1">
      <alignment horizontal="right" vertical="top"/>
    </xf>
    <xf numFmtId="166" fontId="4" fillId="0" borderId="0" xfId="0" applyNumberFormat="1" applyFont="1" applyAlignment="1">
      <alignment horizontal="right" vertical="top"/>
    </xf>
    <xf numFmtId="166" fontId="4" fillId="0" borderId="6" xfId="0" applyNumberFormat="1" applyFont="1" applyBorder="1" applyAlignment="1">
      <alignment horizontal="right" vertical="top"/>
    </xf>
    <xf numFmtId="0" fontId="4" fillId="0" borderId="10" xfId="0" applyFont="1" applyBorder="1" applyAlignment="1">
      <alignment horizontal="left" vertical="top"/>
    </xf>
    <xf numFmtId="166" fontId="4" fillId="0" borderId="13" xfId="0" applyNumberFormat="1" applyFont="1" applyBorder="1" applyAlignment="1">
      <alignment horizontal="right" vertical="top"/>
    </xf>
    <xf numFmtId="166" fontId="4" fillId="0" borderId="12" xfId="0" applyNumberFormat="1" applyFont="1" applyBorder="1" applyAlignment="1">
      <alignment horizontal="right" vertical="top"/>
    </xf>
    <xf numFmtId="166" fontId="4" fillId="0" borderId="11" xfId="0" applyNumberFormat="1" applyFont="1" applyBorder="1" applyAlignment="1">
      <alignment horizontal="right" vertical="top"/>
    </xf>
    <xf numFmtId="165" fontId="4" fillId="0" borderId="14" xfId="0" applyNumberFormat="1" applyFont="1" applyBorder="1" applyAlignment="1">
      <alignment horizontal="right" vertical="top"/>
    </xf>
    <xf numFmtId="0" fontId="5" fillId="0" borderId="16" xfId="0" applyFont="1" applyBorder="1" applyAlignment="1">
      <alignment horizontal="left" vertical="center"/>
    </xf>
    <xf numFmtId="164" fontId="5" fillId="0" borderId="19" xfId="0" applyNumberFormat="1" applyFont="1" applyBorder="1" applyAlignment="1">
      <alignment horizontal="right" vertical="center"/>
    </xf>
    <xf numFmtId="164" fontId="5" fillId="0" borderId="17" xfId="0" applyNumberFormat="1" applyFont="1" applyBorder="1" applyAlignment="1">
      <alignment horizontal="right" vertical="center"/>
    </xf>
    <xf numFmtId="164" fontId="5" fillId="0" borderId="18" xfId="0" applyNumberFormat="1" applyFont="1" applyBorder="1" applyAlignment="1">
      <alignment horizontal="right" vertical="center"/>
    </xf>
    <xf numFmtId="165" fontId="5" fillId="0" borderId="20" xfId="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5" fillId="0" borderId="16" xfId="0" applyFont="1" applyBorder="1" applyAlignment="1">
      <alignment horizontal="left" vertical="top"/>
    </xf>
    <xf numFmtId="0" fontId="4" fillId="0" borderId="0" xfId="0" applyFont="1"/>
    <xf numFmtId="164" fontId="5" fillId="0" borderId="24" xfId="0" applyNumberFormat="1" applyFont="1" applyBorder="1" applyAlignment="1">
      <alignment horizontal="right" vertical="center"/>
    </xf>
    <xf numFmtId="43" fontId="1" fillId="0" borderId="0" xfId="3" applyFont="1" applyAlignment="1">
      <alignment vertical="top"/>
    </xf>
    <xf numFmtId="0" fontId="7" fillId="0" borderId="0" xfId="0" applyFont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top"/>
    </xf>
    <xf numFmtId="0" fontId="5" fillId="0" borderId="0" xfId="0" applyFont="1"/>
    <xf numFmtId="0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5" xfId="0" applyFont="1" applyBorder="1" applyAlignment="1">
      <alignment horizontal="right" wrapText="1"/>
    </xf>
    <xf numFmtId="0" fontId="5" fillId="0" borderId="7" xfId="0" applyFont="1" applyBorder="1" applyAlignment="1">
      <alignment horizontal="right" wrapText="1"/>
    </xf>
    <xf numFmtId="0" fontId="5" fillId="0" borderId="13" xfId="0" applyFont="1" applyBorder="1" applyAlignment="1">
      <alignment horizontal="right" wrapText="1"/>
    </xf>
    <xf numFmtId="0" fontId="5" fillId="0" borderId="21" xfId="0" applyFont="1" applyBorder="1" applyAlignment="1">
      <alignment horizontal="right" wrapText="1"/>
    </xf>
    <xf numFmtId="0" fontId="5" fillId="0" borderId="22" xfId="0" applyFont="1" applyBorder="1" applyAlignment="1">
      <alignment horizontal="right" wrapText="1"/>
    </xf>
    <xf numFmtId="0" fontId="5" fillId="0" borderId="23" xfId="0" applyFont="1" applyBorder="1" applyAlignment="1">
      <alignment horizontal="right" wrapText="1"/>
    </xf>
  </cellXfs>
  <cellStyles count="4">
    <cellStyle name="Comma" xfId="3" builtinId="3"/>
    <cellStyle name="Hyperlink" xfId="1" builtinId="8"/>
    <cellStyle name="Normal" xfId="0" builtinId="0"/>
    <cellStyle name="Normal 2" xfId="2" xr:uid="{532BBDDA-F401-44C9-B7A2-8D0BB23E44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5191B-769C-42E5-ACB4-7ECDFA6C7A7A}">
  <dimension ref="A1:AD125"/>
  <sheetViews>
    <sheetView showGridLines="0" tabSelected="1" zoomScale="80" zoomScaleNormal="80" workbookViewId="0">
      <selection activeCell="N46" sqref="N45:N46"/>
    </sheetView>
  </sheetViews>
  <sheetFormatPr defaultColWidth="8.7265625" defaultRowHeight="15.5" x14ac:dyDescent="0.45"/>
  <cols>
    <col min="1" max="1" width="14.7265625" style="1" customWidth="1"/>
    <col min="2" max="3" width="9.7265625" style="1" customWidth="1"/>
    <col min="4" max="4" width="10.26953125" style="1" customWidth="1"/>
    <col min="5" max="6" width="10.7265625" style="1" customWidth="1"/>
    <col min="7" max="7" width="1.54296875" style="1" customWidth="1"/>
    <col min="8" max="8" width="14.7265625" style="1" customWidth="1"/>
    <col min="9" max="10" width="9.7265625" style="1" customWidth="1"/>
    <col min="11" max="11" width="10.26953125" style="1" customWidth="1"/>
    <col min="12" max="13" width="10.7265625" style="1" customWidth="1"/>
    <col min="14" max="14" width="49.7265625" style="1" customWidth="1"/>
    <col min="15" max="15" width="14.7265625" customWidth="1"/>
    <col min="16" max="18" width="9.7265625" customWidth="1"/>
    <col min="19" max="20" width="10.7265625" customWidth="1"/>
    <col min="21" max="21" width="1.54296875" customWidth="1"/>
    <col min="22" max="22" width="14.7265625" customWidth="1"/>
    <col min="23" max="25" width="9.7265625" customWidth="1"/>
    <col min="26" max="27" width="10.7265625" customWidth="1"/>
    <col min="29" max="16384" width="8.7265625" style="1"/>
  </cols>
  <sheetData>
    <row r="1" spans="1:30" ht="16.149999999999999" customHeight="1" x14ac:dyDescent="0.45">
      <c r="A1" s="41" t="s">
        <v>25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30" ht="16.149999999999999" customHeight="1" x14ac:dyDescent="0.45">
      <c r="A2" s="42" t="s">
        <v>26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30" ht="15" customHeight="1" thickBot="1" x14ac:dyDescent="0.5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30" ht="30" customHeight="1" x14ac:dyDescent="0.45">
      <c r="A4" s="4"/>
      <c r="B4" s="44" t="s">
        <v>0</v>
      </c>
      <c r="C4" s="44"/>
      <c r="D4" s="44"/>
      <c r="E4" s="44"/>
      <c r="F4" s="45"/>
      <c r="G4" s="5"/>
      <c r="H4" s="4"/>
      <c r="I4" s="44" t="s">
        <v>1</v>
      </c>
      <c r="J4" s="44"/>
      <c r="K4" s="44"/>
      <c r="L4" s="44"/>
      <c r="M4" s="45"/>
    </row>
    <row r="5" spans="1:30" ht="16.149999999999999" customHeight="1" x14ac:dyDescent="0.45">
      <c r="A5" s="6"/>
      <c r="B5" s="50" t="s">
        <v>30</v>
      </c>
      <c r="C5" s="53" t="s">
        <v>28</v>
      </c>
      <c r="D5" s="50" t="s">
        <v>27</v>
      </c>
      <c r="E5" s="46" t="s">
        <v>29</v>
      </c>
      <c r="F5" s="47"/>
      <c r="G5" s="7"/>
      <c r="H5" s="6"/>
      <c r="I5" s="50" t="s">
        <v>30</v>
      </c>
      <c r="J5" s="53" t="s">
        <v>28</v>
      </c>
      <c r="K5" s="50" t="s">
        <v>27</v>
      </c>
      <c r="L5" s="46" t="s">
        <v>29</v>
      </c>
      <c r="M5" s="47"/>
    </row>
    <row r="6" spans="1:30" ht="16.149999999999999" customHeight="1" x14ac:dyDescent="0.45">
      <c r="A6" s="6"/>
      <c r="B6" s="51"/>
      <c r="C6" s="54"/>
      <c r="D6" s="51"/>
      <c r="E6" s="48"/>
      <c r="F6" s="49"/>
      <c r="G6" s="7"/>
      <c r="H6" s="6"/>
      <c r="I6" s="51"/>
      <c r="J6" s="54"/>
      <c r="K6" s="51"/>
      <c r="L6" s="48"/>
      <c r="M6" s="49"/>
    </row>
    <row r="7" spans="1:30" ht="16.149999999999999" customHeight="1" x14ac:dyDescent="0.45">
      <c r="A7" s="8"/>
      <c r="B7" s="52"/>
      <c r="C7" s="55"/>
      <c r="D7" s="52"/>
      <c r="E7" s="9" t="s">
        <v>2</v>
      </c>
      <c r="F7" s="10" t="s">
        <v>3</v>
      </c>
      <c r="G7" s="11"/>
      <c r="H7" s="8"/>
      <c r="I7" s="52"/>
      <c r="J7" s="55"/>
      <c r="K7" s="52"/>
      <c r="L7" s="9" t="s">
        <v>2</v>
      </c>
      <c r="M7" s="10" t="s">
        <v>3</v>
      </c>
    </row>
    <row r="8" spans="1:30" s="2" customFormat="1" ht="15" customHeight="1" x14ac:dyDescent="0.35">
      <c r="A8" s="12" t="s">
        <v>4</v>
      </c>
      <c r="B8" s="13">
        <v>6.16</v>
      </c>
      <c r="C8" s="13"/>
      <c r="D8" s="14">
        <v>6.15</v>
      </c>
      <c r="E8" s="15">
        <f t="shared" ref="E8:E19" si="0">D8-B8</f>
        <v>-9.9999999999997868E-3</v>
      </c>
      <c r="F8" s="16">
        <f t="shared" ref="F8:F19" si="1">IFERROR(E8/(B8), "N/A")</f>
        <v>-1.6233766233765888E-3</v>
      </c>
      <c r="G8" s="17"/>
      <c r="H8" s="12" t="s">
        <v>4</v>
      </c>
      <c r="I8" s="13">
        <v>0</v>
      </c>
      <c r="J8" s="13"/>
      <c r="K8" s="14">
        <v>0</v>
      </c>
      <c r="L8" s="15">
        <f t="shared" ref="L8:L19" si="2">K8-I8</f>
        <v>0</v>
      </c>
      <c r="M8" s="16" t="str">
        <f t="shared" ref="M8:M19" si="3">IFERROR(L8/(I8), "N/A")</f>
        <v>N/A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 s="35"/>
      <c r="AD8" s="35"/>
    </row>
    <row r="9" spans="1:30" s="2" customFormat="1" ht="15" customHeight="1" x14ac:dyDescent="0.35">
      <c r="A9" s="12" t="s">
        <v>5</v>
      </c>
      <c r="B9" s="18">
        <v>41.62</v>
      </c>
      <c r="C9" s="18"/>
      <c r="D9" s="19">
        <v>14.57</v>
      </c>
      <c r="E9" s="20">
        <f t="shared" si="0"/>
        <v>-27.049999999999997</v>
      </c>
      <c r="F9" s="16">
        <f t="shared" si="1"/>
        <v>-0.64992791926958193</v>
      </c>
      <c r="G9" s="17"/>
      <c r="H9" s="12" t="s">
        <v>5</v>
      </c>
      <c r="I9" s="18">
        <v>84.47</v>
      </c>
      <c r="J9" s="18"/>
      <c r="K9" s="19">
        <v>29.56</v>
      </c>
      <c r="L9" s="20">
        <f t="shared" si="2"/>
        <v>-54.91</v>
      </c>
      <c r="M9" s="16">
        <f t="shared" si="3"/>
        <v>-0.65005327335148566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 s="35"/>
      <c r="AD9" s="35"/>
    </row>
    <row r="10" spans="1:30" s="2" customFormat="1" ht="15" customHeight="1" x14ac:dyDescent="0.35">
      <c r="A10" s="12" t="s">
        <v>14</v>
      </c>
      <c r="B10" s="18">
        <v>6</v>
      </c>
      <c r="C10" s="18"/>
      <c r="D10" s="19">
        <v>0</v>
      </c>
      <c r="E10" s="20">
        <f t="shared" si="0"/>
        <v>-6</v>
      </c>
      <c r="F10" s="16">
        <f t="shared" si="1"/>
        <v>-1</v>
      </c>
      <c r="G10" s="17"/>
      <c r="H10" s="12" t="s">
        <v>14</v>
      </c>
      <c r="I10" s="18">
        <v>0</v>
      </c>
      <c r="J10" s="18"/>
      <c r="K10" s="19">
        <v>0</v>
      </c>
      <c r="L10" s="20">
        <f t="shared" si="2"/>
        <v>0</v>
      </c>
      <c r="M10" s="16" t="str">
        <f t="shared" si="3"/>
        <v>N/A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 s="35"/>
      <c r="AD10" s="35"/>
    </row>
    <row r="11" spans="1:30" s="2" customFormat="1" ht="15" customHeight="1" x14ac:dyDescent="0.35">
      <c r="A11" s="12" t="s">
        <v>6</v>
      </c>
      <c r="B11" s="18">
        <v>101.66</v>
      </c>
      <c r="C11" s="18"/>
      <c r="D11" s="19">
        <v>57</v>
      </c>
      <c r="E11" s="20">
        <f t="shared" si="0"/>
        <v>-44.66</v>
      </c>
      <c r="F11" s="16">
        <f t="shared" si="1"/>
        <v>-0.4393074955734802</v>
      </c>
      <c r="G11" s="17"/>
      <c r="H11" s="12" t="s">
        <v>6</v>
      </c>
      <c r="I11" s="18">
        <v>22.1</v>
      </c>
      <c r="J11" s="18"/>
      <c r="K11" s="19">
        <v>11</v>
      </c>
      <c r="L11" s="20">
        <f t="shared" si="2"/>
        <v>-11.100000000000001</v>
      </c>
      <c r="M11" s="16">
        <f t="shared" si="3"/>
        <v>-0.50226244343891402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 s="35"/>
      <c r="AD11" s="35"/>
    </row>
    <row r="12" spans="1:30" s="2" customFormat="1" ht="15" customHeight="1" x14ac:dyDescent="0.35">
      <c r="A12" s="12" t="s">
        <v>7</v>
      </c>
      <c r="B12" s="18">
        <v>0</v>
      </c>
      <c r="C12" s="18"/>
      <c r="D12" s="19">
        <v>2</v>
      </c>
      <c r="E12" s="20">
        <f t="shared" si="0"/>
        <v>2</v>
      </c>
      <c r="F12" s="16" t="str">
        <f t="shared" si="1"/>
        <v>N/A</v>
      </c>
      <c r="G12" s="17"/>
      <c r="H12" s="12" t="s">
        <v>7</v>
      </c>
      <c r="I12" s="18">
        <v>0</v>
      </c>
      <c r="J12" s="18"/>
      <c r="K12" s="19">
        <v>0</v>
      </c>
      <c r="L12" s="20">
        <f t="shared" si="2"/>
        <v>0</v>
      </c>
      <c r="M12" s="16" t="str">
        <f t="shared" si="3"/>
        <v>N/A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 s="35"/>
      <c r="AD12" s="35"/>
    </row>
    <row r="13" spans="1:30" s="2" customFormat="1" ht="15" customHeight="1" x14ac:dyDescent="0.35">
      <c r="A13" s="12" t="s">
        <v>8</v>
      </c>
      <c r="B13" s="18">
        <v>0</v>
      </c>
      <c r="C13" s="18"/>
      <c r="D13" s="19">
        <v>0</v>
      </c>
      <c r="E13" s="20">
        <f t="shared" si="0"/>
        <v>0</v>
      </c>
      <c r="F13" s="16" t="str">
        <f t="shared" si="1"/>
        <v>N/A</v>
      </c>
      <c r="G13" s="17"/>
      <c r="H13" s="12" t="s">
        <v>8</v>
      </c>
      <c r="I13" s="18">
        <v>0</v>
      </c>
      <c r="J13" s="18"/>
      <c r="K13" s="19">
        <v>0</v>
      </c>
      <c r="L13" s="20">
        <f t="shared" si="2"/>
        <v>0</v>
      </c>
      <c r="M13" s="16" t="str">
        <f t="shared" si="3"/>
        <v>N/A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 s="35"/>
      <c r="AD13" s="35"/>
    </row>
    <row r="14" spans="1:30" s="2" customFormat="1" ht="15" customHeight="1" x14ac:dyDescent="0.35">
      <c r="A14" s="12" t="s">
        <v>9</v>
      </c>
      <c r="B14" s="18">
        <v>115.7</v>
      </c>
      <c r="C14" s="18"/>
      <c r="D14" s="19">
        <v>0</v>
      </c>
      <c r="E14" s="20">
        <f t="shared" si="0"/>
        <v>-115.7</v>
      </c>
      <c r="F14" s="16">
        <f t="shared" si="1"/>
        <v>-1</v>
      </c>
      <c r="G14" s="17"/>
      <c r="H14" s="12" t="s">
        <v>9</v>
      </c>
      <c r="I14" s="18">
        <v>15.3</v>
      </c>
      <c r="J14" s="18"/>
      <c r="K14" s="19">
        <v>3</v>
      </c>
      <c r="L14" s="20">
        <f t="shared" si="2"/>
        <v>-12.3</v>
      </c>
      <c r="M14" s="16">
        <f t="shared" si="3"/>
        <v>-0.80392156862745101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 s="35"/>
      <c r="AD14" s="35"/>
    </row>
    <row r="15" spans="1:30" s="2" customFormat="1" ht="15" customHeight="1" x14ac:dyDescent="0.35">
      <c r="A15" s="12" t="s">
        <v>10</v>
      </c>
      <c r="B15" s="18">
        <v>0</v>
      </c>
      <c r="C15" s="18"/>
      <c r="D15" s="19">
        <v>0.52</v>
      </c>
      <c r="E15" s="20">
        <f t="shared" si="0"/>
        <v>0.52</v>
      </c>
      <c r="F15" s="16" t="str">
        <f t="shared" si="1"/>
        <v>N/A</v>
      </c>
      <c r="G15" s="17"/>
      <c r="H15" s="12" t="s">
        <v>10</v>
      </c>
      <c r="I15" s="18">
        <v>0</v>
      </c>
      <c r="J15" s="18"/>
      <c r="K15" s="19">
        <v>0</v>
      </c>
      <c r="L15" s="20">
        <f t="shared" si="2"/>
        <v>0</v>
      </c>
      <c r="M15" s="16" t="str">
        <f t="shared" si="3"/>
        <v>N/A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 s="35"/>
      <c r="AD15" s="35"/>
    </row>
    <row r="16" spans="1:30" s="2" customFormat="1" ht="15" customHeight="1" x14ac:dyDescent="0.35">
      <c r="A16" s="12" t="s">
        <v>11</v>
      </c>
      <c r="B16" s="18">
        <v>38.479999999999997</v>
      </c>
      <c r="C16" s="18"/>
      <c r="D16" s="19">
        <v>29.86</v>
      </c>
      <c r="E16" s="20">
        <f t="shared" si="0"/>
        <v>-8.6199999999999974</v>
      </c>
      <c r="F16" s="16">
        <f t="shared" si="1"/>
        <v>-0.22401247401247396</v>
      </c>
      <c r="G16" s="17"/>
      <c r="H16" s="12" t="s">
        <v>11</v>
      </c>
      <c r="I16" s="18">
        <v>21.52</v>
      </c>
      <c r="J16" s="18"/>
      <c r="K16" s="19">
        <v>15.9</v>
      </c>
      <c r="L16" s="20">
        <f t="shared" si="2"/>
        <v>-5.6199999999999992</v>
      </c>
      <c r="M16" s="16">
        <f t="shared" si="3"/>
        <v>-0.2611524163568773</v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 s="35"/>
      <c r="AD16" s="35"/>
    </row>
    <row r="17" spans="1:30" s="2" customFormat="1" ht="15" customHeight="1" x14ac:dyDescent="0.35">
      <c r="A17" s="12" t="s">
        <v>12</v>
      </c>
      <c r="B17" s="18">
        <v>0.5</v>
      </c>
      <c r="C17" s="18"/>
      <c r="D17" s="19"/>
      <c r="E17" s="20">
        <f t="shared" si="0"/>
        <v>-0.5</v>
      </c>
      <c r="F17" s="16">
        <f t="shared" si="1"/>
        <v>-1</v>
      </c>
      <c r="G17" s="17"/>
      <c r="H17" s="12" t="s">
        <v>12</v>
      </c>
      <c r="I17" s="18">
        <v>0</v>
      </c>
      <c r="J17" s="18"/>
      <c r="K17" s="19">
        <v>0</v>
      </c>
      <c r="L17" s="20">
        <f t="shared" si="2"/>
        <v>0</v>
      </c>
      <c r="M17" s="16" t="str">
        <f t="shared" si="3"/>
        <v>N/A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 s="35"/>
      <c r="AD17" s="35"/>
    </row>
    <row r="18" spans="1:30" s="2" customFormat="1" ht="15" customHeight="1" x14ac:dyDescent="0.35">
      <c r="A18" s="21" t="s">
        <v>13</v>
      </c>
      <c r="B18" s="22">
        <v>0.5</v>
      </c>
      <c r="C18" s="22"/>
      <c r="D18" s="23">
        <v>0</v>
      </c>
      <c r="E18" s="24">
        <f t="shared" si="0"/>
        <v>-0.5</v>
      </c>
      <c r="F18" s="25">
        <f t="shared" si="1"/>
        <v>-1</v>
      </c>
      <c r="G18" s="17"/>
      <c r="H18" s="21" t="s">
        <v>13</v>
      </c>
      <c r="I18" s="22">
        <v>0</v>
      </c>
      <c r="J18" s="22"/>
      <c r="K18" s="23">
        <v>0</v>
      </c>
      <c r="L18" s="24">
        <f t="shared" si="2"/>
        <v>0</v>
      </c>
      <c r="M18" s="25" t="str">
        <f t="shared" si="3"/>
        <v>N/A</v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 s="35"/>
      <c r="AD18" s="35"/>
    </row>
    <row r="19" spans="1:30" s="3" customFormat="1" ht="16.149999999999999" customHeight="1" thickBot="1" x14ac:dyDescent="0.4">
      <c r="A19" s="26" t="s">
        <v>15</v>
      </c>
      <c r="B19" s="27">
        <f>SUM(B8:B18)</f>
        <v>310.62</v>
      </c>
      <c r="C19" s="27"/>
      <c r="D19" s="28">
        <f>SUM(D8:D18)</f>
        <v>110.1</v>
      </c>
      <c r="E19" s="29">
        <f t="shared" si="0"/>
        <v>-200.52</v>
      </c>
      <c r="F19" s="30">
        <f t="shared" si="1"/>
        <v>-0.64554761444852238</v>
      </c>
      <c r="G19" s="31"/>
      <c r="H19" s="32" t="s">
        <v>15</v>
      </c>
      <c r="I19" s="27">
        <f>SUM(I8:I18)</f>
        <v>143.38999999999999</v>
      </c>
      <c r="J19" s="27"/>
      <c r="K19" s="28">
        <f>SUM(K8:K18)</f>
        <v>59.46</v>
      </c>
      <c r="L19" s="29">
        <f t="shared" si="2"/>
        <v>-83.929999999999978</v>
      </c>
      <c r="M19" s="30">
        <f t="shared" si="3"/>
        <v>-0.58532673129227974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 s="35"/>
      <c r="AD19" s="35"/>
    </row>
    <row r="20" spans="1:30" ht="7.5" customHeight="1" thickBot="1" x14ac:dyDescent="0.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30" ht="30" customHeight="1" x14ac:dyDescent="0.45">
      <c r="A21" s="4"/>
      <c r="B21" s="44" t="s">
        <v>16</v>
      </c>
      <c r="C21" s="44"/>
      <c r="D21" s="44"/>
      <c r="E21" s="44"/>
      <c r="F21" s="45"/>
      <c r="G21" s="5"/>
      <c r="H21" s="4"/>
      <c r="I21" s="44" t="s">
        <v>17</v>
      </c>
      <c r="J21" s="44"/>
      <c r="K21" s="44"/>
      <c r="L21" s="44"/>
      <c r="M21" s="45"/>
    </row>
    <row r="22" spans="1:30" ht="16.149999999999999" customHeight="1" x14ac:dyDescent="0.45">
      <c r="A22" s="6"/>
      <c r="B22" s="50" t="s">
        <v>30</v>
      </c>
      <c r="C22" s="53" t="s">
        <v>28</v>
      </c>
      <c r="D22" s="50" t="s">
        <v>27</v>
      </c>
      <c r="E22" s="46" t="s">
        <v>29</v>
      </c>
      <c r="F22" s="47"/>
      <c r="G22" s="7"/>
      <c r="H22" s="6"/>
      <c r="I22" s="50" t="s">
        <v>30</v>
      </c>
      <c r="J22" s="53" t="s">
        <v>28</v>
      </c>
      <c r="K22" s="50" t="s">
        <v>27</v>
      </c>
      <c r="L22" s="46" t="s">
        <v>29</v>
      </c>
      <c r="M22" s="47"/>
    </row>
    <row r="23" spans="1:30" ht="16.149999999999999" customHeight="1" x14ac:dyDescent="0.45">
      <c r="A23" s="6"/>
      <c r="B23" s="51"/>
      <c r="C23" s="54"/>
      <c r="D23" s="51"/>
      <c r="E23" s="48"/>
      <c r="F23" s="49"/>
      <c r="G23" s="7"/>
      <c r="H23" s="6"/>
      <c r="I23" s="51"/>
      <c r="J23" s="54"/>
      <c r="K23" s="51"/>
      <c r="L23" s="48"/>
      <c r="M23" s="49"/>
    </row>
    <row r="24" spans="1:30" ht="16.149999999999999" customHeight="1" x14ac:dyDescent="0.45">
      <c r="A24" s="8"/>
      <c r="B24" s="52"/>
      <c r="C24" s="55"/>
      <c r="D24" s="52"/>
      <c r="E24" s="9" t="s">
        <v>2</v>
      </c>
      <c r="F24" s="10" t="s">
        <v>3</v>
      </c>
      <c r="G24" s="11"/>
      <c r="H24" s="8"/>
      <c r="I24" s="52"/>
      <c r="J24" s="55"/>
      <c r="K24" s="52"/>
      <c r="L24" s="9" t="s">
        <v>2</v>
      </c>
      <c r="M24" s="10" t="s">
        <v>3</v>
      </c>
    </row>
    <row r="25" spans="1:30" s="2" customFormat="1" ht="15" customHeight="1" x14ac:dyDescent="0.35">
      <c r="A25" s="12" t="s">
        <v>4</v>
      </c>
      <c r="B25" s="13">
        <v>20</v>
      </c>
      <c r="C25" s="13"/>
      <c r="D25" s="14">
        <v>50</v>
      </c>
      <c r="E25" s="15">
        <f t="shared" ref="E25:E36" si="4">D25-B25</f>
        <v>30</v>
      </c>
      <c r="F25" s="16">
        <f t="shared" ref="F25:F36" si="5">IFERROR(E25/(B25), "N/A")</f>
        <v>1.5</v>
      </c>
      <c r="G25" s="17"/>
      <c r="H25" s="12" t="s">
        <v>4</v>
      </c>
      <c r="I25" s="13">
        <v>136.5</v>
      </c>
      <c r="J25" s="13"/>
      <c r="K25" s="14">
        <v>130</v>
      </c>
      <c r="L25" s="15">
        <f t="shared" ref="L25:L36" si="6">K25-I25</f>
        <v>-6.5</v>
      </c>
      <c r="M25" s="16">
        <f t="shared" ref="M25:M36" si="7">IFERROR(L25/(I25), "N/A")</f>
        <v>-4.7619047619047616E-2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 s="35"/>
      <c r="AD25" s="35"/>
    </row>
    <row r="26" spans="1:30" s="2" customFormat="1" ht="15" customHeight="1" x14ac:dyDescent="0.35">
      <c r="A26" s="12" t="s">
        <v>5</v>
      </c>
      <c r="B26" s="18">
        <v>342.18</v>
      </c>
      <c r="C26" s="18"/>
      <c r="D26" s="19">
        <v>284.54000000000002</v>
      </c>
      <c r="E26" s="20">
        <f t="shared" si="4"/>
        <v>-57.639999999999986</v>
      </c>
      <c r="F26" s="16">
        <f t="shared" si="5"/>
        <v>-0.1684493541410953</v>
      </c>
      <c r="G26" s="17"/>
      <c r="H26" s="12" t="s">
        <v>5</v>
      </c>
      <c r="I26" s="18">
        <v>6.27</v>
      </c>
      <c r="J26" s="18"/>
      <c r="K26" s="19">
        <v>2.19</v>
      </c>
      <c r="L26" s="20">
        <f t="shared" si="6"/>
        <v>-4.08</v>
      </c>
      <c r="M26" s="16">
        <f t="shared" si="7"/>
        <v>-0.65071770334928236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 s="35"/>
      <c r="AD26" s="35"/>
    </row>
    <row r="27" spans="1:30" s="2" customFormat="1" ht="15" customHeight="1" x14ac:dyDescent="0.35">
      <c r="A27" s="12" t="s">
        <v>14</v>
      </c>
      <c r="B27" s="18">
        <v>35</v>
      </c>
      <c r="C27" s="18"/>
      <c r="D27" s="19">
        <v>35</v>
      </c>
      <c r="E27" s="20">
        <f t="shared" ref="E27" si="8">D27-B27</f>
        <v>0</v>
      </c>
      <c r="F27" s="16">
        <f t="shared" ref="F27" si="9">IFERROR(E27/(B27), "N/A")</f>
        <v>0</v>
      </c>
      <c r="G27" s="17"/>
      <c r="H27" s="12" t="s">
        <v>14</v>
      </c>
      <c r="I27" s="18">
        <v>9</v>
      </c>
      <c r="J27" s="18"/>
      <c r="K27" s="19">
        <v>2</v>
      </c>
      <c r="L27" s="20">
        <f t="shared" ref="L27" si="10">K27-I27</f>
        <v>-7</v>
      </c>
      <c r="M27" s="16">
        <f t="shared" ref="M27" si="11">IFERROR(L27/(I27), "N/A")</f>
        <v>-0.77777777777777779</v>
      </c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 s="35"/>
      <c r="AD27" s="35"/>
    </row>
    <row r="28" spans="1:30" s="2" customFormat="1" ht="15" customHeight="1" x14ac:dyDescent="0.35">
      <c r="A28" s="12" t="s">
        <v>6</v>
      </c>
      <c r="B28" s="18">
        <v>77.8</v>
      </c>
      <c r="C28" s="18"/>
      <c r="D28" s="19">
        <v>83.19</v>
      </c>
      <c r="E28" s="20">
        <f t="shared" si="4"/>
        <v>5.3900000000000006</v>
      </c>
      <c r="F28" s="16">
        <f t="shared" si="5"/>
        <v>6.9280205655527005E-2</v>
      </c>
      <c r="G28" s="17"/>
      <c r="H28" s="12" t="s">
        <v>6</v>
      </c>
      <c r="I28" s="18">
        <v>81.3</v>
      </c>
      <c r="J28" s="18"/>
      <c r="K28" s="19">
        <v>47</v>
      </c>
      <c r="L28" s="20">
        <f t="shared" si="6"/>
        <v>-34.299999999999997</v>
      </c>
      <c r="M28" s="16">
        <f t="shared" si="7"/>
        <v>-0.42189421894218943</v>
      </c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 s="35"/>
      <c r="AD28" s="35"/>
    </row>
    <row r="29" spans="1:30" s="2" customFormat="1" ht="15" customHeight="1" x14ac:dyDescent="0.35">
      <c r="A29" s="12" t="s">
        <v>7</v>
      </c>
      <c r="B29" s="18">
        <v>1.95</v>
      </c>
      <c r="C29" s="18"/>
      <c r="D29" s="19">
        <v>24</v>
      </c>
      <c r="E29" s="20">
        <f t="shared" si="4"/>
        <v>22.05</v>
      </c>
      <c r="F29" s="16">
        <f t="shared" si="5"/>
        <v>11.307692307692308</v>
      </c>
      <c r="G29" s="17"/>
      <c r="H29" s="12" t="s">
        <v>7</v>
      </c>
      <c r="I29" s="18">
        <v>7.3</v>
      </c>
      <c r="J29" s="18"/>
      <c r="K29" s="19">
        <v>13</v>
      </c>
      <c r="L29" s="20">
        <f t="shared" si="6"/>
        <v>5.7</v>
      </c>
      <c r="M29" s="16">
        <f t="shared" si="7"/>
        <v>0.78082191780821919</v>
      </c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 s="35"/>
      <c r="AD29" s="35"/>
    </row>
    <row r="30" spans="1:30" s="2" customFormat="1" ht="15" customHeight="1" x14ac:dyDescent="0.35">
      <c r="A30" s="12" t="s">
        <v>8</v>
      </c>
      <c r="B30" s="18">
        <v>0</v>
      </c>
      <c r="C30" s="18"/>
      <c r="D30" s="19">
        <v>0.2</v>
      </c>
      <c r="E30" s="20">
        <f t="shared" si="4"/>
        <v>0.2</v>
      </c>
      <c r="F30" s="16" t="str">
        <f t="shared" si="5"/>
        <v>N/A</v>
      </c>
      <c r="G30" s="17"/>
      <c r="H30" s="12" t="s">
        <v>8</v>
      </c>
      <c r="I30" s="18">
        <v>1.23</v>
      </c>
      <c r="J30" s="18"/>
      <c r="K30" s="19">
        <v>0.2</v>
      </c>
      <c r="L30" s="20">
        <f t="shared" si="6"/>
        <v>-1.03</v>
      </c>
      <c r="M30" s="16">
        <f t="shared" si="7"/>
        <v>-0.83739837398373984</v>
      </c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 s="35"/>
      <c r="AD30" s="35"/>
    </row>
    <row r="31" spans="1:30" s="2" customFormat="1" ht="15" customHeight="1" x14ac:dyDescent="0.35">
      <c r="A31" s="12" t="s">
        <v>9</v>
      </c>
      <c r="B31" s="18">
        <v>73.069999999999993</v>
      </c>
      <c r="C31" s="18"/>
      <c r="D31" s="19">
        <v>90.07</v>
      </c>
      <c r="E31" s="20">
        <f t="shared" si="4"/>
        <v>17</v>
      </c>
      <c r="F31" s="16">
        <f t="shared" si="5"/>
        <v>0.23265361981661423</v>
      </c>
      <c r="G31" s="17"/>
      <c r="H31" s="12" t="s">
        <v>9</v>
      </c>
      <c r="I31" s="18">
        <v>61.49</v>
      </c>
      <c r="J31" s="18"/>
      <c r="K31" s="19">
        <v>15</v>
      </c>
      <c r="L31" s="20">
        <f t="shared" si="6"/>
        <v>-46.49</v>
      </c>
      <c r="M31" s="16">
        <f t="shared" si="7"/>
        <v>-0.75605789559277936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 s="35"/>
      <c r="AD31" s="35"/>
    </row>
    <row r="32" spans="1:30" s="2" customFormat="1" ht="15" customHeight="1" x14ac:dyDescent="0.35">
      <c r="A32" s="12" t="s">
        <v>10</v>
      </c>
      <c r="B32" s="18">
        <v>12.42</v>
      </c>
      <c r="C32" s="18"/>
      <c r="D32" s="19">
        <v>15</v>
      </c>
      <c r="E32" s="20">
        <f t="shared" si="4"/>
        <v>2.58</v>
      </c>
      <c r="F32" s="16">
        <f t="shared" si="5"/>
        <v>0.20772946859903382</v>
      </c>
      <c r="G32" s="17"/>
      <c r="H32" s="12" t="s">
        <v>10</v>
      </c>
      <c r="I32" s="18">
        <v>1</v>
      </c>
      <c r="J32" s="18"/>
      <c r="K32" s="19">
        <v>2.5</v>
      </c>
      <c r="L32" s="20">
        <f t="shared" si="6"/>
        <v>1.5</v>
      </c>
      <c r="M32" s="16">
        <f t="shared" si="7"/>
        <v>1.5</v>
      </c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 s="35"/>
      <c r="AD32" s="35"/>
    </row>
    <row r="33" spans="1:30" s="2" customFormat="1" ht="15" customHeight="1" x14ac:dyDescent="0.35">
      <c r="A33" s="12" t="s">
        <v>11</v>
      </c>
      <c r="B33" s="18">
        <v>72.23</v>
      </c>
      <c r="C33" s="18"/>
      <c r="D33" s="19">
        <v>72.23</v>
      </c>
      <c r="E33" s="20">
        <f t="shared" si="4"/>
        <v>0</v>
      </c>
      <c r="F33" s="16">
        <f t="shared" si="5"/>
        <v>0</v>
      </c>
      <c r="G33" s="17"/>
      <c r="H33" s="12" t="s">
        <v>11</v>
      </c>
      <c r="I33" s="18">
        <v>48.64</v>
      </c>
      <c r="J33" s="18"/>
      <c r="K33" s="19">
        <v>36.700000000000003</v>
      </c>
      <c r="L33" s="20">
        <f t="shared" si="6"/>
        <v>-11.939999999999998</v>
      </c>
      <c r="M33" s="16">
        <f t="shared" si="7"/>
        <v>-0.24547697368421048</v>
      </c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 s="35"/>
      <c r="AD33" s="35"/>
    </row>
    <row r="34" spans="1:30" s="2" customFormat="1" ht="15" customHeight="1" x14ac:dyDescent="0.35">
      <c r="A34" s="12" t="s">
        <v>12</v>
      </c>
      <c r="B34" s="18">
        <v>0</v>
      </c>
      <c r="C34" s="18"/>
      <c r="D34" s="19">
        <v>0</v>
      </c>
      <c r="E34" s="20">
        <f t="shared" si="4"/>
        <v>0</v>
      </c>
      <c r="F34" s="16" t="str">
        <f t="shared" si="5"/>
        <v>N/A</v>
      </c>
      <c r="G34" s="17"/>
      <c r="H34" s="12" t="s">
        <v>12</v>
      </c>
      <c r="I34" s="18">
        <v>0</v>
      </c>
      <c r="J34" s="18"/>
      <c r="K34" s="19">
        <v>0</v>
      </c>
      <c r="L34" s="20">
        <f t="shared" si="6"/>
        <v>0</v>
      </c>
      <c r="M34" s="16" t="str">
        <f t="shared" si="7"/>
        <v>N/A</v>
      </c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 s="35"/>
      <c r="AD34" s="35"/>
    </row>
    <row r="35" spans="1:30" s="2" customFormat="1" ht="15" customHeight="1" x14ac:dyDescent="0.35">
      <c r="A35" s="21" t="s">
        <v>13</v>
      </c>
      <c r="B35" s="22">
        <v>1</v>
      </c>
      <c r="C35" s="22"/>
      <c r="D35" s="23">
        <v>1</v>
      </c>
      <c r="E35" s="24">
        <f t="shared" si="4"/>
        <v>0</v>
      </c>
      <c r="F35" s="25">
        <f t="shared" si="5"/>
        <v>0</v>
      </c>
      <c r="G35" s="17"/>
      <c r="H35" s="21" t="s">
        <v>13</v>
      </c>
      <c r="I35" s="22">
        <v>1</v>
      </c>
      <c r="J35" s="22"/>
      <c r="K35" s="23">
        <v>0</v>
      </c>
      <c r="L35" s="24">
        <f t="shared" si="6"/>
        <v>-1</v>
      </c>
      <c r="M35" s="25">
        <f t="shared" si="7"/>
        <v>-1</v>
      </c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 s="35"/>
      <c r="AD35" s="35"/>
    </row>
    <row r="36" spans="1:30" s="3" customFormat="1" ht="16.149999999999999" customHeight="1" thickBot="1" x14ac:dyDescent="0.4">
      <c r="A36" s="26" t="s">
        <v>15</v>
      </c>
      <c r="B36" s="34">
        <f>SUM(B25:B35)</f>
        <v>635.65</v>
      </c>
      <c r="C36" s="34"/>
      <c r="D36" s="34">
        <f>SUM(D25:D35)</f>
        <v>655.23</v>
      </c>
      <c r="E36" s="29">
        <f t="shared" si="4"/>
        <v>19.580000000000041</v>
      </c>
      <c r="F36" s="30">
        <f t="shared" si="5"/>
        <v>3.0803114921733724E-2</v>
      </c>
      <c r="G36" s="31"/>
      <c r="H36" s="32" t="s">
        <v>15</v>
      </c>
      <c r="I36" s="27">
        <f>SUM(I25:I35)</f>
        <v>353.72999999999996</v>
      </c>
      <c r="J36" s="27"/>
      <c r="K36" s="27">
        <f>SUM(K25:K35)</f>
        <v>248.58999999999997</v>
      </c>
      <c r="L36" s="29">
        <f t="shared" si="6"/>
        <v>-105.13999999999999</v>
      </c>
      <c r="M36" s="30">
        <f t="shared" si="7"/>
        <v>-0.29723235235914397</v>
      </c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 s="35"/>
      <c r="AD36" s="35"/>
    </row>
    <row r="37" spans="1:30" ht="7.5" customHeight="1" thickBot="1" x14ac:dyDescent="0.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AC37" s="35"/>
      <c r="AD37" s="35"/>
    </row>
    <row r="38" spans="1:30" ht="30" customHeight="1" x14ac:dyDescent="0.45">
      <c r="A38" s="4"/>
      <c r="B38" s="44" t="s">
        <v>19</v>
      </c>
      <c r="C38" s="44"/>
      <c r="D38" s="44"/>
      <c r="E38" s="44"/>
      <c r="F38" s="45"/>
      <c r="G38" s="5"/>
      <c r="H38" s="4"/>
      <c r="I38" s="44" t="s">
        <v>18</v>
      </c>
      <c r="J38" s="44"/>
      <c r="K38" s="44"/>
      <c r="L38" s="44"/>
      <c r="M38" s="45"/>
    </row>
    <row r="39" spans="1:30" ht="16.149999999999999" customHeight="1" x14ac:dyDescent="0.45">
      <c r="A39" s="6"/>
      <c r="B39" s="50" t="s">
        <v>30</v>
      </c>
      <c r="C39" s="53" t="s">
        <v>28</v>
      </c>
      <c r="D39" s="50" t="s">
        <v>27</v>
      </c>
      <c r="E39" s="46" t="s">
        <v>29</v>
      </c>
      <c r="F39" s="47"/>
      <c r="G39" s="7"/>
      <c r="H39" s="6"/>
      <c r="I39" s="50" t="s">
        <v>30</v>
      </c>
      <c r="J39" s="53" t="s">
        <v>28</v>
      </c>
      <c r="K39" s="50" t="s">
        <v>27</v>
      </c>
      <c r="L39" s="46" t="s">
        <v>29</v>
      </c>
      <c r="M39" s="47"/>
    </row>
    <row r="40" spans="1:30" ht="16.149999999999999" customHeight="1" x14ac:dyDescent="0.45">
      <c r="A40" s="6"/>
      <c r="B40" s="51"/>
      <c r="C40" s="54"/>
      <c r="D40" s="51"/>
      <c r="E40" s="48"/>
      <c r="F40" s="49"/>
      <c r="G40" s="7"/>
      <c r="H40" s="6"/>
      <c r="I40" s="51"/>
      <c r="J40" s="54"/>
      <c r="K40" s="51"/>
      <c r="L40" s="48"/>
      <c r="M40" s="49"/>
    </row>
    <row r="41" spans="1:30" ht="16.149999999999999" customHeight="1" x14ac:dyDescent="0.45">
      <c r="A41" s="8"/>
      <c r="B41" s="52"/>
      <c r="C41" s="55"/>
      <c r="D41" s="52"/>
      <c r="E41" s="9" t="s">
        <v>2</v>
      </c>
      <c r="F41" s="10" t="s">
        <v>3</v>
      </c>
      <c r="G41" s="11"/>
      <c r="H41" s="8"/>
      <c r="I41" s="52"/>
      <c r="J41" s="55"/>
      <c r="K41" s="52"/>
      <c r="L41" s="9" t="s">
        <v>2</v>
      </c>
      <c r="M41" s="10" t="s">
        <v>3</v>
      </c>
    </row>
    <row r="42" spans="1:30" s="2" customFormat="1" ht="15" customHeight="1" x14ac:dyDescent="0.35">
      <c r="A42" s="12" t="s">
        <v>4</v>
      </c>
      <c r="B42" s="13">
        <v>0</v>
      </c>
      <c r="C42" s="13"/>
      <c r="D42" s="14">
        <v>0</v>
      </c>
      <c r="E42" s="15">
        <f t="shared" ref="E42:E53" si="12">D42-B42</f>
        <v>0</v>
      </c>
      <c r="F42" s="16" t="str">
        <f t="shared" ref="F42:F53" si="13">IFERROR(E42/(B42), "N/A")</f>
        <v>N/A</v>
      </c>
      <c r="G42" s="17"/>
      <c r="H42" s="12" t="s">
        <v>4</v>
      </c>
      <c r="I42" s="13">
        <v>3.28</v>
      </c>
      <c r="J42" s="13"/>
      <c r="K42" s="14">
        <v>3.28</v>
      </c>
      <c r="L42" s="15">
        <f t="shared" ref="L42:L53" si="14">K42-I42</f>
        <v>0</v>
      </c>
      <c r="M42" s="16">
        <f t="shared" ref="M42:M53" si="15">IFERROR(L42/(I42), "N/A")</f>
        <v>0</v>
      </c>
      <c r="T42"/>
      <c r="U42"/>
      <c r="V42"/>
      <c r="W42"/>
      <c r="X42"/>
      <c r="Y42"/>
      <c r="Z42"/>
      <c r="AA42"/>
      <c r="AB42"/>
      <c r="AC42" s="35"/>
      <c r="AD42" s="35"/>
    </row>
    <row r="43" spans="1:30" s="2" customFormat="1" ht="15" customHeight="1" x14ac:dyDescent="0.35">
      <c r="A43" s="12" t="s">
        <v>5</v>
      </c>
      <c r="B43" s="18">
        <v>35.99</v>
      </c>
      <c r="C43" s="18"/>
      <c r="D43" s="19">
        <v>12.6</v>
      </c>
      <c r="E43" s="20">
        <f t="shared" si="12"/>
        <v>-23.39</v>
      </c>
      <c r="F43" s="16">
        <f t="shared" si="13"/>
        <v>-0.64990275076410109</v>
      </c>
      <c r="G43" s="17"/>
      <c r="H43" s="12" t="s">
        <v>5</v>
      </c>
      <c r="I43" s="18">
        <v>18.11</v>
      </c>
      <c r="J43" s="18"/>
      <c r="K43" s="19">
        <v>18.11</v>
      </c>
      <c r="L43" s="20">
        <f t="shared" si="14"/>
        <v>0</v>
      </c>
      <c r="M43" s="16">
        <f t="shared" si="15"/>
        <v>0</v>
      </c>
      <c r="T43"/>
      <c r="U43"/>
      <c r="V43"/>
      <c r="W43"/>
      <c r="X43"/>
      <c r="Y43"/>
      <c r="Z43"/>
      <c r="AA43"/>
      <c r="AB43"/>
      <c r="AC43" s="35"/>
      <c r="AD43" s="35"/>
    </row>
    <row r="44" spans="1:30" s="2" customFormat="1" ht="15" customHeight="1" x14ac:dyDescent="0.35">
      <c r="A44" s="12" t="s">
        <v>14</v>
      </c>
      <c r="B44" s="18">
        <v>0</v>
      </c>
      <c r="C44" s="18"/>
      <c r="D44" s="19">
        <v>2</v>
      </c>
      <c r="E44" s="20">
        <f t="shared" ref="E44" si="16">D44-B44</f>
        <v>2</v>
      </c>
      <c r="F44" s="16" t="str">
        <f t="shared" ref="F44" si="17">IFERROR(E44/(B44), "N/A")</f>
        <v>N/A</v>
      </c>
      <c r="G44" s="17"/>
      <c r="H44" s="12" t="s">
        <v>14</v>
      </c>
      <c r="I44" s="18">
        <v>4</v>
      </c>
      <c r="J44" s="18"/>
      <c r="K44" s="19">
        <v>4</v>
      </c>
      <c r="L44" s="20">
        <f t="shared" ref="L44" si="18">K44-I44</f>
        <v>0</v>
      </c>
      <c r="M44" s="16">
        <f t="shared" ref="M44" si="19">IFERROR(L44/(I44), "N/A")</f>
        <v>0</v>
      </c>
      <c r="T44"/>
      <c r="U44"/>
      <c r="V44"/>
      <c r="W44"/>
      <c r="X44"/>
      <c r="Y44"/>
      <c r="Z44"/>
      <c r="AA44"/>
      <c r="AB44"/>
      <c r="AC44" s="35"/>
      <c r="AD44" s="35"/>
    </row>
    <row r="45" spans="1:30" s="2" customFormat="1" ht="15" customHeight="1" x14ac:dyDescent="0.35">
      <c r="A45" s="12" t="s">
        <v>6</v>
      </c>
      <c r="B45" s="18">
        <v>38</v>
      </c>
      <c r="C45" s="18"/>
      <c r="D45" s="19">
        <v>22.6</v>
      </c>
      <c r="E45" s="20">
        <f t="shared" si="12"/>
        <v>-15.399999999999999</v>
      </c>
      <c r="F45" s="16">
        <f t="shared" si="13"/>
        <v>-0.40526315789473683</v>
      </c>
      <c r="G45" s="17"/>
      <c r="H45" s="12" t="s">
        <v>6</v>
      </c>
      <c r="I45" s="18">
        <v>23.85</v>
      </c>
      <c r="J45" s="18"/>
      <c r="K45" s="19">
        <v>23.85</v>
      </c>
      <c r="L45" s="20">
        <f t="shared" si="14"/>
        <v>0</v>
      </c>
      <c r="M45" s="16">
        <f t="shared" si="15"/>
        <v>0</v>
      </c>
      <c r="T45"/>
      <c r="U45"/>
      <c r="V45"/>
      <c r="W45"/>
      <c r="X45"/>
      <c r="Y45"/>
      <c r="Z45"/>
      <c r="AA45"/>
      <c r="AB45"/>
      <c r="AC45" s="35"/>
      <c r="AD45" s="35"/>
    </row>
    <row r="46" spans="1:30" s="2" customFormat="1" ht="15" customHeight="1" x14ac:dyDescent="0.35">
      <c r="A46" s="12" t="s">
        <v>7</v>
      </c>
      <c r="B46" s="18">
        <v>0</v>
      </c>
      <c r="C46" s="18"/>
      <c r="D46" s="19">
        <v>0</v>
      </c>
      <c r="E46" s="20">
        <f t="shared" si="12"/>
        <v>0</v>
      </c>
      <c r="F46" s="16" t="str">
        <f t="shared" si="13"/>
        <v>N/A</v>
      </c>
      <c r="G46" s="17"/>
      <c r="H46" s="12" t="s">
        <v>7</v>
      </c>
      <c r="I46" s="18">
        <v>0</v>
      </c>
      <c r="J46" s="18"/>
      <c r="K46" s="19">
        <v>1</v>
      </c>
      <c r="L46" s="20">
        <f t="shared" si="14"/>
        <v>1</v>
      </c>
      <c r="M46" s="16" t="str">
        <f t="shared" si="15"/>
        <v>N/A</v>
      </c>
      <c r="T46"/>
      <c r="U46"/>
      <c r="V46"/>
      <c r="W46"/>
      <c r="X46"/>
      <c r="Y46"/>
      <c r="Z46"/>
      <c r="AA46"/>
      <c r="AB46"/>
      <c r="AC46" s="35"/>
      <c r="AD46" s="35"/>
    </row>
    <row r="47" spans="1:30" s="2" customFormat="1" ht="15" customHeight="1" x14ac:dyDescent="0.35">
      <c r="A47" s="12" t="s">
        <v>8</v>
      </c>
      <c r="B47" s="18">
        <v>0</v>
      </c>
      <c r="C47" s="18"/>
      <c r="D47" s="19">
        <v>0</v>
      </c>
      <c r="E47" s="20">
        <f t="shared" si="12"/>
        <v>0</v>
      </c>
      <c r="F47" s="16" t="str">
        <f t="shared" si="13"/>
        <v>N/A</v>
      </c>
      <c r="G47" s="17"/>
      <c r="H47" s="12" t="s">
        <v>8</v>
      </c>
      <c r="I47" s="18">
        <v>0</v>
      </c>
      <c r="J47" s="18"/>
      <c r="K47" s="19">
        <v>0</v>
      </c>
      <c r="L47" s="20">
        <f t="shared" si="14"/>
        <v>0</v>
      </c>
      <c r="M47" s="16" t="str">
        <f t="shared" si="15"/>
        <v>N/A</v>
      </c>
      <c r="T47"/>
      <c r="U47"/>
      <c r="V47"/>
      <c r="W47"/>
      <c r="X47"/>
      <c r="Y47"/>
      <c r="Z47"/>
      <c r="AA47"/>
      <c r="AB47"/>
      <c r="AC47" s="35"/>
      <c r="AD47" s="35"/>
    </row>
    <row r="48" spans="1:30" s="2" customFormat="1" ht="15" customHeight="1" x14ac:dyDescent="0.35">
      <c r="A48" s="12" t="s">
        <v>9</v>
      </c>
      <c r="B48" s="18">
        <v>33.200000000000003</v>
      </c>
      <c r="C48" s="18"/>
      <c r="D48" s="19">
        <v>0</v>
      </c>
      <c r="E48" s="20">
        <f t="shared" si="12"/>
        <v>-33.200000000000003</v>
      </c>
      <c r="F48" s="16">
        <f t="shared" si="13"/>
        <v>-1</v>
      </c>
      <c r="G48" s="17"/>
      <c r="H48" s="12" t="s">
        <v>9</v>
      </c>
      <c r="I48" s="18">
        <v>152.86000000000001</v>
      </c>
      <c r="J48" s="18"/>
      <c r="K48" s="19">
        <v>152.86000000000001</v>
      </c>
      <c r="L48" s="20">
        <f t="shared" si="14"/>
        <v>0</v>
      </c>
      <c r="M48" s="16">
        <f t="shared" si="15"/>
        <v>0</v>
      </c>
      <c r="T48"/>
      <c r="U48"/>
      <c r="V48"/>
      <c r="W48"/>
      <c r="X48"/>
      <c r="Y48"/>
      <c r="Z48"/>
      <c r="AA48"/>
      <c r="AB48"/>
      <c r="AC48" s="35"/>
      <c r="AD48" s="35"/>
    </row>
    <row r="49" spans="1:30" s="2" customFormat="1" ht="15" customHeight="1" x14ac:dyDescent="0.35">
      <c r="A49" s="12" t="s">
        <v>10</v>
      </c>
      <c r="B49" s="18">
        <v>0</v>
      </c>
      <c r="C49" s="18"/>
      <c r="D49" s="19">
        <v>0</v>
      </c>
      <c r="E49" s="20">
        <f t="shared" si="12"/>
        <v>0</v>
      </c>
      <c r="F49" s="16" t="str">
        <f t="shared" si="13"/>
        <v>N/A</v>
      </c>
      <c r="G49" s="17"/>
      <c r="H49" s="12" t="s">
        <v>10</v>
      </c>
      <c r="I49" s="18">
        <v>0</v>
      </c>
      <c r="J49" s="18"/>
      <c r="K49" s="19">
        <v>0</v>
      </c>
      <c r="L49" s="20">
        <f t="shared" si="14"/>
        <v>0</v>
      </c>
      <c r="M49" s="16" t="str">
        <f t="shared" si="15"/>
        <v>N/A</v>
      </c>
      <c r="T49"/>
      <c r="U49"/>
      <c r="V49"/>
      <c r="W49"/>
      <c r="X49"/>
      <c r="Y49"/>
      <c r="Z49"/>
      <c r="AA49"/>
      <c r="AB49"/>
      <c r="AC49" s="35"/>
      <c r="AD49" s="35"/>
    </row>
    <row r="50" spans="1:30" s="2" customFormat="1" ht="15" customHeight="1" x14ac:dyDescent="0.35">
      <c r="A50" s="12" t="s">
        <v>11</v>
      </c>
      <c r="B50" s="18">
        <v>35.380000000000003</v>
      </c>
      <c r="C50" s="18"/>
      <c r="D50" s="19">
        <v>28.55</v>
      </c>
      <c r="E50" s="20">
        <f t="shared" si="12"/>
        <v>-6.8300000000000018</v>
      </c>
      <c r="F50" s="16">
        <f t="shared" si="13"/>
        <v>-0.19304691916336916</v>
      </c>
      <c r="G50" s="17"/>
      <c r="H50" s="12" t="s">
        <v>11</v>
      </c>
      <c r="I50" s="18">
        <v>27.05</v>
      </c>
      <c r="J50" s="18"/>
      <c r="K50" s="19">
        <v>27.05</v>
      </c>
      <c r="L50" s="20">
        <f t="shared" si="14"/>
        <v>0</v>
      </c>
      <c r="M50" s="16">
        <f t="shared" si="15"/>
        <v>0</v>
      </c>
      <c r="T50"/>
      <c r="U50"/>
      <c r="V50"/>
      <c r="W50"/>
      <c r="X50"/>
      <c r="Y50"/>
      <c r="Z50"/>
      <c r="AA50"/>
      <c r="AB50"/>
      <c r="AC50" s="35"/>
      <c r="AD50" s="35"/>
    </row>
    <row r="51" spans="1:30" s="2" customFormat="1" ht="15" customHeight="1" x14ac:dyDescent="0.35">
      <c r="A51" s="12" t="s">
        <v>12</v>
      </c>
      <c r="B51" s="18">
        <v>0</v>
      </c>
      <c r="C51" s="18"/>
      <c r="D51" s="19">
        <v>0</v>
      </c>
      <c r="E51" s="20">
        <f t="shared" si="12"/>
        <v>0</v>
      </c>
      <c r="F51" s="16" t="str">
        <f t="shared" si="13"/>
        <v>N/A</v>
      </c>
      <c r="G51" s="17"/>
      <c r="H51" s="12" t="s">
        <v>12</v>
      </c>
      <c r="I51" s="18">
        <v>1</v>
      </c>
      <c r="J51" s="18"/>
      <c r="K51" s="19">
        <v>1</v>
      </c>
      <c r="L51" s="20">
        <f t="shared" si="14"/>
        <v>0</v>
      </c>
      <c r="M51" s="16">
        <f t="shared" si="15"/>
        <v>0</v>
      </c>
      <c r="T51"/>
      <c r="U51"/>
      <c r="V51"/>
      <c r="W51"/>
      <c r="X51"/>
      <c r="Y51"/>
      <c r="Z51"/>
      <c r="AA51"/>
      <c r="AB51"/>
      <c r="AC51" s="35"/>
      <c r="AD51" s="35"/>
    </row>
    <row r="52" spans="1:30" s="2" customFormat="1" ht="15" customHeight="1" x14ac:dyDescent="0.35">
      <c r="A52" s="21" t="s">
        <v>13</v>
      </c>
      <c r="B52" s="22">
        <v>0</v>
      </c>
      <c r="C52" s="22"/>
      <c r="D52" s="23">
        <v>0</v>
      </c>
      <c r="E52" s="24">
        <f t="shared" si="12"/>
        <v>0</v>
      </c>
      <c r="F52" s="25" t="str">
        <f t="shared" si="13"/>
        <v>N/A</v>
      </c>
      <c r="G52" s="17"/>
      <c r="H52" s="21" t="s">
        <v>13</v>
      </c>
      <c r="I52" s="22">
        <v>0</v>
      </c>
      <c r="J52" s="22"/>
      <c r="K52" s="23">
        <v>0</v>
      </c>
      <c r="L52" s="24">
        <f t="shared" si="14"/>
        <v>0</v>
      </c>
      <c r="M52" s="25" t="str">
        <f t="shared" si="15"/>
        <v>N/A</v>
      </c>
      <c r="T52"/>
      <c r="U52"/>
      <c r="V52"/>
      <c r="W52"/>
      <c r="X52"/>
      <c r="Y52"/>
      <c r="Z52"/>
      <c r="AA52"/>
      <c r="AB52"/>
      <c r="AC52" s="35"/>
      <c r="AD52" s="35"/>
    </row>
    <row r="53" spans="1:30" s="3" customFormat="1" ht="16.149999999999999" customHeight="1" thickBot="1" x14ac:dyDescent="0.4">
      <c r="A53" s="26" t="s">
        <v>15</v>
      </c>
      <c r="B53" s="27">
        <f>SUM(B42:B52)</f>
        <v>142.57000000000002</v>
      </c>
      <c r="C53" s="27"/>
      <c r="D53" s="27">
        <f>SUM(D42:D52)</f>
        <v>65.75</v>
      </c>
      <c r="E53" s="29">
        <f t="shared" si="12"/>
        <v>-76.820000000000022</v>
      </c>
      <c r="F53" s="30">
        <f t="shared" si="13"/>
        <v>-0.53882303429894096</v>
      </c>
      <c r="G53" s="31"/>
      <c r="H53" s="32" t="s">
        <v>15</v>
      </c>
      <c r="I53" s="27">
        <f>SUM(I42:I52)</f>
        <v>230.15000000000003</v>
      </c>
      <c r="J53" s="27"/>
      <c r="K53" s="27">
        <f>SUM(K42:K52)</f>
        <v>231.15000000000003</v>
      </c>
      <c r="L53" s="29">
        <f t="shared" si="14"/>
        <v>1</v>
      </c>
      <c r="M53" s="30">
        <f t="shared" si="15"/>
        <v>4.3449923962633058E-3</v>
      </c>
      <c r="T53"/>
      <c r="U53"/>
      <c r="V53"/>
      <c r="W53"/>
      <c r="X53"/>
      <c r="Y53"/>
      <c r="Z53"/>
      <c r="AA53"/>
      <c r="AB53"/>
      <c r="AC53" s="35"/>
      <c r="AD53" s="35"/>
    </row>
    <row r="54" spans="1:30" s="3" customFormat="1" ht="7.9" customHeight="1" thickBot="1" x14ac:dyDescent="0.4">
      <c r="A54" s="37"/>
      <c r="B54" s="38"/>
      <c r="C54" s="38"/>
      <c r="D54" s="38"/>
      <c r="E54" s="38"/>
      <c r="F54" s="31"/>
      <c r="G54" s="31"/>
      <c r="H54" s="39"/>
      <c r="I54" s="38"/>
      <c r="J54" s="38"/>
      <c r="K54" s="38"/>
      <c r="L54" s="38"/>
      <c r="M54" s="31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 s="35"/>
      <c r="AD54" s="35"/>
    </row>
    <row r="55" spans="1:30" s="3" customFormat="1" ht="30" customHeight="1" x14ac:dyDescent="0.45">
      <c r="A55" s="4"/>
      <c r="B55" s="44" t="s">
        <v>22</v>
      </c>
      <c r="C55" s="44"/>
      <c r="D55" s="44"/>
      <c r="E55" s="44"/>
      <c r="F55" s="45"/>
      <c r="G55" s="5"/>
      <c r="H55" s="4"/>
      <c r="I55" s="44" t="s">
        <v>23</v>
      </c>
      <c r="J55" s="44"/>
      <c r="K55" s="44"/>
      <c r="L55" s="44"/>
      <c r="M55" s="45"/>
      <c r="N55" s="36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 s="35"/>
      <c r="AD55" s="35"/>
    </row>
    <row r="56" spans="1:30" s="3" customFormat="1" ht="16.149999999999999" customHeight="1" x14ac:dyDescent="0.45">
      <c r="A56" s="6"/>
      <c r="B56" s="50" t="s">
        <v>30</v>
      </c>
      <c r="C56" s="53" t="s">
        <v>28</v>
      </c>
      <c r="D56" s="50" t="s">
        <v>27</v>
      </c>
      <c r="E56" s="46" t="s">
        <v>29</v>
      </c>
      <c r="F56" s="47"/>
      <c r="G56" s="7"/>
      <c r="H56" s="6"/>
      <c r="I56" s="50" t="s">
        <v>30</v>
      </c>
      <c r="J56" s="53" t="s">
        <v>28</v>
      </c>
      <c r="K56" s="50" t="s">
        <v>27</v>
      </c>
      <c r="L56" s="46" t="s">
        <v>29</v>
      </c>
      <c r="M56" s="47"/>
      <c r="N56" s="1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 s="35"/>
      <c r="AD56" s="35"/>
    </row>
    <row r="57" spans="1:30" s="3" customFormat="1" ht="16.149999999999999" customHeight="1" x14ac:dyDescent="0.45">
      <c r="A57" s="6"/>
      <c r="B57" s="51"/>
      <c r="C57" s="54"/>
      <c r="D57" s="51"/>
      <c r="E57" s="48"/>
      <c r="F57" s="49"/>
      <c r="G57" s="7"/>
      <c r="H57" s="6"/>
      <c r="I57" s="51"/>
      <c r="J57" s="54"/>
      <c r="K57" s="51"/>
      <c r="L57" s="48"/>
      <c r="M57" s="49"/>
      <c r="N57" s="1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 s="35"/>
      <c r="AD57" s="35"/>
    </row>
    <row r="58" spans="1:30" s="3" customFormat="1" ht="16.149999999999999" customHeight="1" x14ac:dyDescent="0.45">
      <c r="A58" s="8"/>
      <c r="B58" s="52"/>
      <c r="C58" s="55"/>
      <c r="D58" s="52"/>
      <c r="E58" s="9" t="s">
        <v>2</v>
      </c>
      <c r="F58" s="10" t="s">
        <v>3</v>
      </c>
      <c r="G58" s="11"/>
      <c r="H58" s="8"/>
      <c r="I58" s="52"/>
      <c r="J58" s="55"/>
      <c r="K58" s="52"/>
      <c r="L58" s="9" t="s">
        <v>2</v>
      </c>
      <c r="M58" s="10" t="s">
        <v>3</v>
      </c>
      <c r="N58" s="1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 s="35"/>
      <c r="AD58" s="35"/>
    </row>
    <row r="59" spans="1:30" s="3" customFormat="1" ht="16.149999999999999" customHeight="1" x14ac:dyDescent="0.35">
      <c r="A59" s="12" t="s">
        <v>4</v>
      </c>
      <c r="B59" s="13">
        <v>39.950000000000003</v>
      </c>
      <c r="C59" s="13"/>
      <c r="D59" s="14">
        <v>34</v>
      </c>
      <c r="E59" s="15">
        <f t="shared" ref="E59:E70" si="20">D59-B59</f>
        <v>-5.9500000000000028</v>
      </c>
      <c r="F59" s="16">
        <f t="shared" ref="F59:F70" si="21">IFERROR(E59/(B59), "N/A")</f>
        <v>-0.14893617021276601</v>
      </c>
      <c r="G59" s="17"/>
      <c r="H59" s="12" t="s">
        <v>4</v>
      </c>
      <c r="I59" s="13">
        <v>79</v>
      </c>
      <c r="J59" s="13"/>
      <c r="K59" s="14">
        <v>69.5</v>
      </c>
      <c r="L59" s="15">
        <f t="shared" ref="L59:L70" si="22">K59-I59</f>
        <v>-9.5</v>
      </c>
      <c r="M59" s="16">
        <f t="shared" ref="M59:M70" si="23">IFERROR(L59/(I59), "N/A")</f>
        <v>-0.12025316455696203</v>
      </c>
      <c r="N59" s="2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 s="35"/>
      <c r="AD59" s="35"/>
    </row>
    <row r="60" spans="1:30" s="3" customFormat="1" ht="16.149999999999999" customHeight="1" x14ac:dyDescent="0.35">
      <c r="A60" s="12" t="s">
        <v>5</v>
      </c>
      <c r="B60" s="18">
        <v>13.67</v>
      </c>
      <c r="C60" s="18"/>
      <c r="D60" s="19">
        <v>0</v>
      </c>
      <c r="E60" s="20">
        <f t="shared" si="20"/>
        <v>-13.67</v>
      </c>
      <c r="F60" s="16">
        <f t="shared" si="21"/>
        <v>-1</v>
      </c>
      <c r="G60" s="17"/>
      <c r="H60" s="12" t="s">
        <v>5</v>
      </c>
      <c r="I60" s="18">
        <v>989.35</v>
      </c>
      <c r="J60" s="18"/>
      <c r="K60" s="19">
        <v>346.27</v>
      </c>
      <c r="L60" s="20">
        <f t="shared" si="22"/>
        <v>-643.08000000000004</v>
      </c>
      <c r="M60" s="16">
        <f t="shared" si="23"/>
        <v>-0.65000252691160865</v>
      </c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 s="35"/>
      <c r="AD60" s="35"/>
    </row>
    <row r="61" spans="1:30" s="3" customFormat="1" ht="16.149999999999999" customHeight="1" x14ac:dyDescent="0.35">
      <c r="A61" s="12" t="s">
        <v>14</v>
      </c>
      <c r="B61" s="18">
        <v>2.5</v>
      </c>
      <c r="C61" s="18"/>
      <c r="D61" s="19">
        <v>0</v>
      </c>
      <c r="E61" s="20">
        <f t="shared" ref="E61" si="24">D61-B61</f>
        <v>-2.5</v>
      </c>
      <c r="F61" s="16">
        <f t="shared" ref="F61" si="25">IFERROR(E61/(B61), "N/A")</f>
        <v>-1</v>
      </c>
      <c r="G61" s="17"/>
      <c r="H61" s="12" t="s">
        <v>14</v>
      </c>
      <c r="I61" s="18">
        <v>19.8</v>
      </c>
      <c r="J61" s="18"/>
      <c r="K61" s="19">
        <v>0</v>
      </c>
      <c r="L61" s="20">
        <f t="shared" ref="L61" si="26">K61-I61</f>
        <v>-19.8</v>
      </c>
      <c r="M61" s="16">
        <f t="shared" ref="M61" si="27">IFERROR(L61/(I61), "N/A")</f>
        <v>-1</v>
      </c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 s="35"/>
      <c r="AD61" s="35"/>
    </row>
    <row r="62" spans="1:30" s="3" customFormat="1" ht="16.149999999999999" customHeight="1" x14ac:dyDescent="0.35">
      <c r="A62" s="12" t="s">
        <v>6</v>
      </c>
      <c r="B62" s="18">
        <v>179.5</v>
      </c>
      <c r="C62" s="18"/>
      <c r="D62" s="19">
        <v>90</v>
      </c>
      <c r="E62" s="20">
        <f t="shared" si="20"/>
        <v>-89.5</v>
      </c>
      <c r="F62" s="16">
        <f t="shared" si="21"/>
        <v>-0.49860724233983289</v>
      </c>
      <c r="G62" s="17"/>
      <c r="H62" s="12" t="s">
        <v>6</v>
      </c>
      <c r="I62" s="18">
        <v>138.29</v>
      </c>
      <c r="J62" s="18"/>
      <c r="K62" s="19">
        <v>90.68</v>
      </c>
      <c r="L62" s="20">
        <f t="shared" si="22"/>
        <v>-47.609999999999985</v>
      </c>
      <c r="M62" s="16">
        <f t="shared" si="23"/>
        <v>-0.344276520355774</v>
      </c>
      <c r="N62" s="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 s="35"/>
      <c r="AD62" s="35"/>
    </row>
    <row r="63" spans="1:30" s="3" customFormat="1" ht="16.149999999999999" customHeight="1" x14ac:dyDescent="0.35">
      <c r="A63" s="12" t="s">
        <v>7</v>
      </c>
      <c r="B63" s="18">
        <v>0</v>
      </c>
      <c r="C63" s="18"/>
      <c r="D63" s="19">
        <v>0</v>
      </c>
      <c r="E63" s="20">
        <f t="shared" si="20"/>
        <v>0</v>
      </c>
      <c r="F63" s="16" t="str">
        <f t="shared" si="21"/>
        <v>N/A</v>
      </c>
      <c r="G63" s="17"/>
      <c r="H63" s="12" t="s">
        <v>7</v>
      </c>
      <c r="I63" s="18">
        <v>20.95</v>
      </c>
      <c r="J63" s="18"/>
      <c r="K63" s="19">
        <v>24</v>
      </c>
      <c r="L63" s="20">
        <f t="shared" si="22"/>
        <v>3.0500000000000007</v>
      </c>
      <c r="M63" s="16">
        <f t="shared" si="23"/>
        <v>0.14558472553699289</v>
      </c>
      <c r="N63" s="2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 s="35"/>
      <c r="AD63" s="35"/>
    </row>
    <row r="64" spans="1:30" s="3" customFormat="1" ht="16.149999999999999" customHeight="1" x14ac:dyDescent="0.35">
      <c r="A64" s="12" t="s">
        <v>8</v>
      </c>
      <c r="B64" s="18">
        <v>0</v>
      </c>
      <c r="C64" s="18"/>
      <c r="D64" s="19">
        <v>0</v>
      </c>
      <c r="E64" s="20">
        <f t="shared" si="20"/>
        <v>0</v>
      </c>
      <c r="F64" s="16" t="str">
        <f t="shared" si="21"/>
        <v>N/A</v>
      </c>
      <c r="G64" s="17"/>
      <c r="H64" s="12" t="s">
        <v>8</v>
      </c>
      <c r="I64" s="18">
        <v>0</v>
      </c>
      <c r="J64" s="18"/>
      <c r="K64" s="19">
        <v>0.2</v>
      </c>
      <c r="L64" s="20">
        <f t="shared" si="22"/>
        <v>0.2</v>
      </c>
      <c r="M64" s="16" t="str">
        <f t="shared" si="23"/>
        <v>N/A</v>
      </c>
      <c r="N64" s="2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 s="35"/>
      <c r="AD64" s="35"/>
    </row>
    <row r="65" spans="1:30" s="3" customFormat="1" ht="16.149999999999999" customHeight="1" x14ac:dyDescent="0.35">
      <c r="A65" s="12" t="s">
        <v>9</v>
      </c>
      <c r="B65" s="18">
        <v>119.34</v>
      </c>
      <c r="C65" s="18"/>
      <c r="D65" s="19">
        <v>0</v>
      </c>
      <c r="E65" s="20">
        <f t="shared" si="20"/>
        <v>-119.34</v>
      </c>
      <c r="F65" s="16">
        <f t="shared" si="21"/>
        <v>-1</v>
      </c>
      <c r="G65" s="17"/>
      <c r="H65" s="12" t="s">
        <v>9</v>
      </c>
      <c r="I65" s="18">
        <v>217.53</v>
      </c>
      <c r="J65" s="18"/>
      <c r="K65" s="19">
        <v>90.07</v>
      </c>
      <c r="L65" s="20">
        <f t="shared" si="22"/>
        <v>-127.46000000000001</v>
      </c>
      <c r="M65" s="16">
        <f t="shared" si="23"/>
        <v>-0.58594216889624418</v>
      </c>
      <c r="N65" s="2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 s="35"/>
      <c r="AD65" s="35"/>
    </row>
    <row r="66" spans="1:30" s="3" customFormat="1" ht="16.149999999999999" customHeight="1" x14ac:dyDescent="0.35">
      <c r="A66" s="12" t="s">
        <v>10</v>
      </c>
      <c r="B66" s="18">
        <v>0.4</v>
      </c>
      <c r="C66" s="18"/>
      <c r="D66" s="19">
        <v>0</v>
      </c>
      <c r="E66" s="20">
        <f t="shared" si="20"/>
        <v>-0.4</v>
      </c>
      <c r="F66" s="16">
        <f t="shared" si="21"/>
        <v>-1</v>
      </c>
      <c r="G66" s="17"/>
      <c r="H66" s="12" t="s">
        <v>10</v>
      </c>
      <c r="I66" s="18">
        <v>29.75</v>
      </c>
      <c r="J66" s="18"/>
      <c r="K66" s="19">
        <v>12.86</v>
      </c>
      <c r="L66" s="20">
        <f t="shared" si="22"/>
        <v>-16.89</v>
      </c>
      <c r="M66" s="16">
        <f t="shared" si="23"/>
        <v>-0.56773109243697484</v>
      </c>
      <c r="N66" s="2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 s="35"/>
      <c r="AD66" s="35"/>
    </row>
    <row r="67" spans="1:30" s="3" customFormat="1" ht="16.149999999999999" customHeight="1" x14ac:dyDescent="0.35">
      <c r="A67" s="12" t="s">
        <v>11</v>
      </c>
      <c r="B67" s="18">
        <v>7.09</v>
      </c>
      <c r="C67" s="18"/>
      <c r="D67" s="19">
        <v>7.1</v>
      </c>
      <c r="E67" s="20">
        <f t="shared" si="20"/>
        <v>9.9999999999997868E-3</v>
      </c>
      <c r="F67" s="16">
        <f t="shared" si="21"/>
        <v>1.4104372355429884E-3</v>
      </c>
      <c r="G67" s="17"/>
      <c r="H67" s="12" t="s">
        <v>11</v>
      </c>
      <c r="I67" s="18">
        <v>270.14</v>
      </c>
      <c r="J67" s="18"/>
      <c r="K67" s="19">
        <v>186.76</v>
      </c>
      <c r="L67" s="20">
        <f t="shared" si="22"/>
        <v>-83.38</v>
      </c>
      <c r="M67" s="16">
        <f t="shared" si="23"/>
        <v>-0.30865477159991117</v>
      </c>
      <c r="N67" s="2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 s="35"/>
      <c r="AD67" s="35"/>
    </row>
    <row r="68" spans="1:30" s="3" customFormat="1" ht="16.149999999999999" customHeight="1" x14ac:dyDescent="0.35">
      <c r="A68" s="12" t="s">
        <v>12</v>
      </c>
      <c r="B68" s="18">
        <v>0.1</v>
      </c>
      <c r="C68" s="18"/>
      <c r="D68" s="19">
        <v>0.03</v>
      </c>
      <c r="E68" s="20">
        <f t="shared" si="20"/>
        <v>-7.0000000000000007E-2</v>
      </c>
      <c r="F68" s="16">
        <f t="shared" si="21"/>
        <v>-0.70000000000000007</v>
      </c>
      <c r="G68" s="17"/>
      <c r="H68" s="12" t="s">
        <v>12</v>
      </c>
      <c r="I68" s="18">
        <v>0</v>
      </c>
      <c r="J68" s="18"/>
      <c r="K68" s="19">
        <v>0</v>
      </c>
      <c r="L68" s="20">
        <f t="shared" si="22"/>
        <v>0</v>
      </c>
      <c r="M68" s="16" t="str">
        <f t="shared" si="23"/>
        <v>N/A</v>
      </c>
      <c r="N68" s="2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 s="35"/>
      <c r="AD68" s="35"/>
    </row>
    <row r="69" spans="1:30" s="3" customFormat="1" ht="16.149999999999999" customHeight="1" x14ac:dyDescent="0.35">
      <c r="A69" s="21" t="s">
        <v>13</v>
      </c>
      <c r="B69" s="22">
        <v>0</v>
      </c>
      <c r="C69" s="22"/>
      <c r="D69" s="23">
        <v>0</v>
      </c>
      <c r="E69" s="24">
        <f t="shared" si="20"/>
        <v>0</v>
      </c>
      <c r="F69" s="25" t="str">
        <f t="shared" si="21"/>
        <v>N/A</v>
      </c>
      <c r="G69" s="17"/>
      <c r="H69" s="21" t="s">
        <v>13</v>
      </c>
      <c r="I69" s="22">
        <v>1</v>
      </c>
      <c r="J69" s="22"/>
      <c r="K69" s="23">
        <v>1</v>
      </c>
      <c r="L69" s="24">
        <f t="shared" si="22"/>
        <v>0</v>
      </c>
      <c r="M69" s="25">
        <f t="shared" si="23"/>
        <v>0</v>
      </c>
      <c r="N69" s="2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 s="35"/>
      <c r="AD69" s="35"/>
    </row>
    <row r="70" spans="1:30" s="3" customFormat="1" ht="16.149999999999999" customHeight="1" thickBot="1" x14ac:dyDescent="0.4">
      <c r="A70" s="26" t="s">
        <v>15</v>
      </c>
      <c r="B70" s="27">
        <f>SUM(B59:B69)</f>
        <v>362.55</v>
      </c>
      <c r="C70" s="27"/>
      <c r="D70" s="27">
        <f>SUM(D59:D69)</f>
        <v>131.13</v>
      </c>
      <c r="E70" s="29">
        <f t="shared" si="20"/>
        <v>-231.42000000000002</v>
      </c>
      <c r="F70" s="30">
        <f t="shared" si="21"/>
        <v>-0.63831195697145227</v>
      </c>
      <c r="G70" s="31"/>
      <c r="H70" s="32" t="s">
        <v>15</v>
      </c>
      <c r="I70" s="27">
        <f>SUM(I59:I69)</f>
        <v>1765.81</v>
      </c>
      <c r="J70" s="27"/>
      <c r="K70" s="27">
        <f>SUM(K59:K69)</f>
        <v>821.34</v>
      </c>
      <c r="L70" s="29">
        <f t="shared" si="22"/>
        <v>-944.46999999999991</v>
      </c>
      <c r="M70" s="30">
        <f t="shared" si="23"/>
        <v>-0.53486501945282894</v>
      </c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 s="35"/>
      <c r="AD70" s="35"/>
    </row>
    <row r="71" spans="1:30" ht="7.15" customHeight="1" thickBot="1" x14ac:dyDescent="0.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30" ht="30" customHeight="1" x14ac:dyDescent="0.45">
      <c r="A72" s="4"/>
      <c r="B72" s="44" t="s">
        <v>20</v>
      </c>
      <c r="C72" s="44"/>
      <c r="D72" s="44"/>
      <c r="E72" s="44"/>
      <c r="F72" s="45"/>
      <c r="G72" s="5"/>
      <c r="H72" s="4"/>
      <c r="I72" s="44" t="s">
        <v>21</v>
      </c>
      <c r="J72" s="44"/>
      <c r="K72" s="44"/>
      <c r="L72" s="44"/>
      <c r="M72" s="45"/>
      <c r="N72" s="36"/>
    </row>
    <row r="73" spans="1:30" ht="16.149999999999999" customHeight="1" x14ac:dyDescent="0.45">
      <c r="A73" s="6"/>
      <c r="B73" s="50" t="s">
        <v>30</v>
      </c>
      <c r="C73" s="53" t="s">
        <v>28</v>
      </c>
      <c r="D73" s="50" t="s">
        <v>27</v>
      </c>
      <c r="E73" s="46" t="s">
        <v>29</v>
      </c>
      <c r="F73" s="47"/>
      <c r="G73" s="7"/>
      <c r="H73" s="6"/>
      <c r="I73" s="50" t="s">
        <v>30</v>
      </c>
      <c r="J73" s="53" t="s">
        <v>28</v>
      </c>
      <c r="K73" s="50" t="s">
        <v>27</v>
      </c>
      <c r="L73" s="46" t="s">
        <v>29</v>
      </c>
      <c r="M73" s="47"/>
    </row>
    <row r="74" spans="1:30" ht="16.149999999999999" customHeight="1" x14ac:dyDescent="0.45">
      <c r="A74" s="6"/>
      <c r="B74" s="51"/>
      <c r="C74" s="54"/>
      <c r="D74" s="51"/>
      <c r="E74" s="48"/>
      <c r="F74" s="49"/>
      <c r="G74" s="7"/>
      <c r="H74" s="6"/>
      <c r="I74" s="51"/>
      <c r="J74" s="54"/>
      <c r="K74" s="51"/>
      <c r="L74" s="48"/>
      <c r="M74" s="49"/>
    </row>
    <row r="75" spans="1:30" ht="16.149999999999999" customHeight="1" x14ac:dyDescent="0.45">
      <c r="A75" s="8"/>
      <c r="B75" s="52"/>
      <c r="C75" s="55"/>
      <c r="D75" s="52"/>
      <c r="E75" s="9" t="s">
        <v>2</v>
      </c>
      <c r="F75" s="10" t="s">
        <v>3</v>
      </c>
      <c r="G75" s="11"/>
      <c r="H75" s="8"/>
      <c r="I75" s="52"/>
      <c r="J75" s="55"/>
      <c r="K75" s="52"/>
      <c r="L75" s="9" t="s">
        <v>2</v>
      </c>
      <c r="M75" s="10" t="s">
        <v>3</v>
      </c>
    </row>
    <row r="76" spans="1:30" s="2" customFormat="1" ht="15" customHeight="1" x14ac:dyDescent="0.35">
      <c r="A76" s="12" t="s">
        <v>4</v>
      </c>
      <c r="B76" s="13">
        <v>55</v>
      </c>
      <c r="C76" s="13"/>
      <c r="D76" s="14">
        <v>0</v>
      </c>
      <c r="E76" s="15">
        <f t="shared" ref="E76:E87" si="28">D76-B76</f>
        <v>-55</v>
      </c>
      <c r="F76" s="16">
        <f t="shared" ref="F76:F87" si="29">IFERROR(E76/(B76), "N/A")</f>
        <v>-1</v>
      </c>
      <c r="G76" s="17"/>
      <c r="H76" s="12" t="s">
        <v>4</v>
      </c>
      <c r="I76" s="13">
        <v>218.65</v>
      </c>
      <c r="J76" s="13"/>
      <c r="K76" s="14">
        <v>3.1</v>
      </c>
      <c r="L76" s="15">
        <f t="shared" ref="L76:L87" si="30">K76-I76</f>
        <v>-215.55</v>
      </c>
      <c r="M76" s="16">
        <f t="shared" ref="M76:M87" si="31">IFERROR(L76/(I76), "N/A")</f>
        <v>-0.98582209009833066</v>
      </c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 s="35"/>
      <c r="AD76" s="35"/>
    </row>
    <row r="77" spans="1:30" s="2" customFormat="1" ht="15" customHeight="1" x14ac:dyDescent="0.35">
      <c r="A77" s="12" t="s">
        <v>5</v>
      </c>
      <c r="B77" s="18">
        <v>37.18</v>
      </c>
      <c r="C77" s="18"/>
      <c r="D77" s="19">
        <v>0</v>
      </c>
      <c r="E77" s="20">
        <f t="shared" si="28"/>
        <v>-37.18</v>
      </c>
      <c r="F77" s="16">
        <f t="shared" si="29"/>
        <v>-1</v>
      </c>
      <c r="G77" s="17"/>
      <c r="H77" s="12" t="s">
        <v>5</v>
      </c>
      <c r="I77" s="18">
        <v>25</v>
      </c>
      <c r="J77" s="18"/>
      <c r="K77" s="19">
        <v>0</v>
      </c>
      <c r="L77" s="20">
        <f t="shared" si="30"/>
        <v>-25</v>
      </c>
      <c r="M77" s="16">
        <f t="shared" si="31"/>
        <v>-1</v>
      </c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 s="35"/>
      <c r="AD77" s="35"/>
    </row>
    <row r="78" spans="1:30" s="2" customFormat="1" ht="15" customHeight="1" x14ac:dyDescent="0.35">
      <c r="A78" s="12" t="s">
        <v>14</v>
      </c>
      <c r="B78" s="18">
        <v>0</v>
      </c>
      <c r="C78" s="18"/>
      <c r="D78" s="19">
        <v>0</v>
      </c>
      <c r="E78" s="20">
        <f t="shared" ref="E78" si="32">D78-B78</f>
        <v>0</v>
      </c>
      <c r="F78" s="16" t="str">
        <f t="shared" ref="F78" si="33">IFERROR(E78/(B78), "N/A")</f>
        <v>N/A</v>
      </c>
      <c r="G78" s="17"/>
      <c r="H78" s="12" t="s">
        <v>14</v>
      </c>
      <c r="I78" s="18">
        <v>0</v>
      </c>
      <c r="J78" s="18"/>
      <c r="K78" s="19">
        <v>0</v>
      </c>
      <c r="L78" s="20">
        <f t="shared" ref="L78:L79" si="34">K78-I78</f>
        <v>0</v>
      </c>
      <c r="M78" s="16" t="str">
        <f t="shared" ref="M78:M79" si="35">IFERROR(L78/(I78), "N/A")</f>
        <v>N/A</v>
      </c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 s="35"/>
      <c r="AD78" s="35"/>
    </row>
    <row r="79" spans="1:30" s="2" customFormat="1" ht="15" customHeight="1" x14ac:dyDescent="0.35">
      <c r="A79" s="12" t="s">
        <v>6</v>
      </c>
      <c r="B79" s="18">
        <v>181.4</v>
      </c>
      <c r="C79" s="18"/>
      <c r="D79" s="19">
        <v>3.67</v>
      </c>
      <c r="E79" s="20">
        <f t="shared" si="28"/>
        <v>-177.73000000000002</v>
      </c>
      <c r="F79" s="16">
        <f t="shared" si="29"/>
        <v>-0.97976846747519297</v>
      </c>
      <c r="G79" s="17"/>
      <c r="H79" s="12" t="s">
        <v>6</v>
      </c>
      <c r="I79" s="18">
        <v>0</v>
      </c>
      <c r="J79" s="18"/>
      <c r="K79" s="19">
        <v>0</v>
      </c>
      <c r="L79" s="20">
        <f t="shared" si="34"/>
        <v>0</v>
      </c>
      <c r="M79" s="16" t="str">
        <f t="shared" si="35"/>
        <v>N/A</v>
      </c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 s="35"/>
      <c r="AD79" s="35"/>
    </row>
    <row r="80" spans="1:30" s="2" customFormat="1" ht="15" customHeight="1" x14ac:dyDescent="0.35">
      <c r="A80" s="12" t="s">
        <v>7</v>
      </c>
      <c r="B80" s="18">
        <v>0</v>
      </c>
      <c r="C80" s="18"/>
      <c r="D80" s="19">
        <v>0</v>
      </c>
      <c r="E80" s="20">
        <f t="shared" si="28"/>
        <v>0</v>
      </c>
      <c r="F80" s="16" t="str">
        <f t="shared" si="29"/>
        <v>N/A</v>
      </c>
      <c r="G80" s="17"/>
      <c r="H80" s="12" t="s">
        <v>7</v>
      </c>
      <c r="I80" s="18">
        <v>335.14</v>
      </c>
      <c r="J80" s="18"/>
      <c r="K80" s="19">
        <v>10</v>
      </c>
      <c r="L80" s="20">
        <f t="shared" si="30"/>
        <v>-325.14</v>
      </c>
      <c r="M80" s="16">
        <f t="shared" si="31"/>
        <v>-0.97016172345885299</v>
      </c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 s="35"/>
      <c r="AD80" s="35"/>
    </row>
    <row r="81" spans="1:30" s="2" customFormat="1" ht="15" customHeight="1" x14ac:dyDescent="0.35">
      <c r="A81" s="12" t="s">
        <v>8</v>
      </c>
      <c r="B81" s="18">
        <v>0</v>
      </c>
      <c r="C81" s="18"/>
      <c r="D81" s="19">
        <v>0</v>
      </c>
      <c r="E81" s="20">
        <f t="shared" si="28"/>
        <v>0</v>
      </c>
      <c r="F81" s="16" t="str">
        <f t="shared" si="29"/>
        <v>N/A</v>
      </c>
      <c r="G81" s="17"/>
      <c r="H81" s="12" t="s">
        <v>8</v>
      </c>
      <c r="I81" s="18">
        <v>160.54</v>
      </c>
      <c r="J81" s="18"/>
      <c r="K81" s="19">
        <v>11.91</v>
      </c>
      <c r="L81" s="20">
        <f t="shared" si="30"/>
        <v>-148.63</v>
      </c>
      <c r="M81" s="16">
        <f t="shared" si="31"/>
        <v>-0.92581288152485364</v>
      </c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 s="35"/>
      <c r="AD81" s="35"/>
    </row>
    <row r="82" spans="1:30" s="2" customFormat="1" ht="15" customHeight="1" x14ac:dyDescent="0.35">
      <c r="A82" s="12" t="s">
        <v>9</v>
      </c>
      <c r="B82" s="18">
        <v>108.98</v>
      </c>
      <c r="C82" s="18"/>
      <c r="D82" s="19">
        <v>0</v>
      </c>
      <c r="E82" s="20">
        <f t="shared" si="28"/>
        <v>-108.98</v>
      </c>
      <c r="F82" s="16">
        <f t="shared" si="29"/>
        <v>-1</v>
      </c>
      <c r="G82" s="17"/>
      <c r="H82" s="12" t="s">
        <v>9</v>
      </c>
      <c r="I82" s="18">
        <v>5.57</v>
      </c>
      <c r="J82" s="18"/>
      <c r="K82" s="19">
        <v>0</v>
      </c>
      <c r="L82" s="20">
        <f t="shared" si="30"/>
        <v>-5.57</v>
      </c>
      <c r="M82" s="16">
        <f t="shared" si="31"/>
        <v>-1</v>
      </c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 s="35"/>
      <c r="AD82" s="35"/>
    </row>
    <row r="83" spans="1:30" s="2" customFormat="1" ht="15" customHeight="1" x14ac:dyDescent="0.35">
      <c r="A83" s="12" t="s">
        <v>10</v>
      </c>
      <c r="B83" s="18">
        <v>0</v>
      </c>
      <c r="C83" s="18"/>
      <c r="D83" s="19">
        <v>0</v>
      </c>
      <c r="E83" s="20">
        <f t="shared" si="28"/>
        <v>0</v>
      </c>
      <c r="F83" s="16" t="str">
        <f t="shared" si="29"/>
        <v>N/A</v>
      </c>
      <c r="G83" s="17"/>
      <c r="H83" s="12" t="s">
        <v>10</v>
      </c>
      <c r="I83" s="18">
        <v>17.600000000000001</v>
      </c>
      <c r="J83" s="18"/>
      <c r="K83" s="19">
        <v>0.15</v>
      </c>
      <c r="L83" s="20">
        <f t="shared" si="30"/>
        <v>-17.450000000000003</v>
      </c>
      <c r="M83" s="16">
        <f t="shared" si="31"/>
        <v>-0.99147727272727282</v>
      </c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 s="35"/>
      <c r="AD83" s="35"/>
    </row>
    <row r="84" spans="1:30" s="2" customFormat="1" ht="15" customHeight="1" x14ac:dyDescent="0.35">
      <c r="A84" s="12" t="s">
        <v>11</v>
      </c>
      <c r="B84" s="18">
        <v>49.09</v>
      </c>
      <c r="C84" s="18"/>
      <c r="D84" s="19">
        <v>0</v>
      </c>
      <c r="E84" s="20">
        <f t="shared" si="28"/>
        <v>-49.09</v>
      </c>
      <c r="F84" s="16">
        <f t="shared" si="29"/>
        <v>-1</v>
      </c>
      <c r="G84" s="17"/>
      <c r="H84" s="12" t="s">
        <v>11</v>
      </c>
      <c r="I84" s="18">
        <v>0</v>
      </c>
      <c r="J84" s="18"/>
      <c r="K84" s="19">
        <v>0</v>
      </c>
      <c r="L84" s="20">
        <f t="shared" si="30"/>
        <v>0</v>
      </c>
      <c r="M84" s="16" t="str">
        <f t="shared" si="31"/>
        <v>N/A</v>
      </c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 s="35"/>
      <c r="AD84" s="35"/>
    </row>
    <row r="85" spans="1:30" s="2" customFormat="1" ht="15" customHeight="1" x14ac:dyDescent="0.35">
      <c r="A85" s="12" t="s">
        <v>12</v>
      </c>
      <c r="B85" s="18">
        <v>7.5</v>
      </c>
      <c r="C85" s="18"/>
      <c r="D85" s="19">
        <v>0</v>
      </c>
      <c r="E85" s="20">
        <f t="shared" si="28"/>
        <v>-7.5</v>
      </c>
      <c r="F85" s="16">
        <f t="shared" si="29"/>
        <v>-1</v>
      </c>
      <c r="G85" s="17"/>
      <c r="H85" s="12" t="s">
        <v>12</v>
      </c>
      <c r="I85" s="18">
        <v>7.5</v>
      </c>
      <c r="J85" s="18"/>
      <c r="K85" s="19">
        <v>0</v>
      </c>
      <c r="L85" s="20">
        <f t="shared" si="30"/>
        <v>-7.5</v>
      </c>
      <c r="M85" s="16">
        <f t="shared" si="31"/>
        <v>-1</v>
      </c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 s="35"/>
      <c r="AD85" s="35"/>
    </row>
    <row r="86" spans="1:30" s="2" customFormat="1" ht="15" customHeight="1" x14ac:dyDescent="0.35">
      <c r="A86" s="21" t="s">
        <v>13</v>
      </c>
      <c r="B86" s="22">
        <v>0</v>
      </c>
      <c r="C86" s="22"/>
      <c r="D86" s="23">
        <v>0</v>
      </c>
      <c r="E86" s="24">
        <f t="shared" si="28"/>
        <v>0</v>
      </c>
      <c r="F86" s="25" t="str">
        <f t="shared" si="29"/>
        <v>N/A</v>
      </c>
      <c r="G86" s="17"/>
      <c r="H86" s="21" t="s">
        <v>13</v>
      </c>
      <c r="I86" s="22">
        <v>1.83</v>
      </c>
      <c r="J86" s="22"/>
      <c r="K86" s="23">
        <v>0</v>
      </c>
      <c r="L86" s="24">
        <f t="shared" si="30"/>
        <v>-1.83</v>
      </c>
      <c r="M86" s="25">
        <f t="shared" si="31"/>
        <v>-1</v>
      </c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 s="35"/>
      <c r="AD86" s="35"/>
    </row>
    <row r="87" spans="1:30" s="3" customFormat="1" ht="16.149999999999999" customHeight="1" thickBot="1" x14ac:dyDescent="0.4">
      <c r="A87" s="26" t="s">
        <v>15</v>
      </c>
      <c r="B87" s="27">
        <f>SUM(B76:B86)</f>
        <v>439.15000000000009</v>
      </c>
      <c r="C87" s="27"/>
      <c r="D87" s="27">
        <f>SUM(D76:D86)</f>
        <v>3.67</v>
      </c>
      <c r="E87" s="29">
        <f t="shared" si="28"/>
        <v>-435.48000000000008</v>
      </c>
      <c r="F87" s="30">
        <f t="shared" si="29"/>
        <v>-0.99164294660138896</v>
      </c>
      <c r="G87" s="31"/>
      <c r="H87" s="32" t="s">
        <v>15</v>
      </c>
      <c r="I87" s="27">
        <f>SUM(I76:I86)</f>
        <v>771.83</v>
      </c>
      <c r="J87" s="27"/>
      <c r="K87" s="27">
        <f>SUM(K76:K86)</f>
        <v>25.159999999999997</v>
      </c>
      <c r="L87" s="29">
        <f t="shared" si="30"/>
        <v>-746.67000000000007</v>
      </c>
      <c r="M87" s="30">
        <f t="shared" si="31"/>
        <v>-0.96740214814143011</v>
      </c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 s="35"/>
      <c r="AD87" s="35"/>
    </row>
    <row r="88" spans="1:30" ht="7.5" customHeight="1" x14ac:dyDescent="0.45">
      <c r="A88" s="40" t="s">
        <v>24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</row>
    <row r="89" spans="1:30" ht="31.9" customHeight="1" x14ac:dyDescent="0.45"/>
    <row r="91" spans="1:30" ht="16.149999999999999" customHeight="1" x14ac:dyDescent="0.45"/>
    <row r="92" spans="1:30" ht="16.149999999999999" customHeight="1" x14ac:dyDescent="0.45"/>
    <row r="93" spans="1:30" s="2" customFormat="1" ht="15" customHeight="1" x14ac:dyDescent="0.35"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 s="35"/>
      <c r="AD93" s="35"/>
    </row>
    <row r="94" spans="1:30" s="2" customFormat="1" ht="15" customHeight="1" x14ac:dyDescent="0.35"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 s="35"/>
      <c r="AD94" s="35"/>
    </row>
    <row r="95" spans="1:30" s="2" customFormat="1" ht="15" customHeight="1" x14ac:dyDescent="0.35"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 s="35"/>
      <c r="AD95" s="35"/>
    </row>
    <row r="96" spans="1:30" s="2" customFormat="1" ht="15" customHeight="1" x14ac:dyDescent="0.35"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 s="35"/>
      <c r="AD96" s="35"/>
    </row>
    <row r="97" spans="15:30" s="2" customFormat="1" ht="15" customHeight="1" x14ac:dyDescent="0.35"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 s="35"/>
      <c r="AD97" s="35"/>
    </row>
    <row r="98" spans="15:30" s="2" customFormat="1" ht="15" customHeight="1" x14ac:dyDescent="0.35"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 s="35"/>
      <c r="AD98" s="35"/>
    </row>
    <row r="99" spans="15:30" s="2" customFormat="1" ht="15" customHeight="1" x14ac:dyDescent="0.35"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 s="35"/>
      <c r="AD99" s="35"/>
    </row>
    <row r="100" spans="15:30" s="2" customFormat="1" ht="15" customHeight="1" x14ac:dyDescent="0.35"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 s="35"/>
      <c r="AD100" s="35"/>
    </row>
    <row r="101" spans="15:30" s="2" customFormat="1" ht="15" customHeight="1" x14ac:dyDescent="0.35"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 s="35"/>
      <c r="AD101" s="35"/>
    </row>
    <row r="102" spans="15:30" s="2" customFormat="1" ht="15" customHeight="1" x14ac:dyDescent="0.35"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 s="35"/>
      <c r="AD102" s="35"/>
    </row>
    <row r="103" spans="15:30" s="2" customFormat="1" ht="16.149999999999999" customHeight="1" x14ac:dyDescent="0.35"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 s="35"/>
      <c r="AD103" s="35"/>
    </row>
    <row r="104" spans="15:30" s="2" customFormat="1" ht="16.149999999999999" customHeight="1" x14ac:dyDescent="0.35"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 s="35"/>
      <c r="AD104" s="35"/>
    </row>
    <row r="105" spans="15:30" s="3" customFormat="1" ht="16.149999999999999" customHeight="1" x14ac:dyDescent="0.35"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 s="35"/>
      <c r="AD105" s="35"/>
    </row>
    <row r="106" spans="15:30" s="2" customFormat="1" ht="16.149999999999999" customHeight="1" x14ac:dyDescent="0.35"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8" spans="15:30" customFormat="1" ht="31.9" customHeight="1" x14ac:dyDescent="0.35"/>
    <row r="109" spans="15:30" customFormat="1" ht="30" customHeight="1" x14ac:dyDescent="0.35"/>
    <row r="110" spans="15:30" customFormat="1" ht="14.5" x14ac:dyDescent="0.35"/>
    <row r="111" spans="15:30" customFormat="1" ht="14.5" x14ac:dyDescent="0.35"/>
    <row r="112" spans="15:30" customFormat="1" ht="14.5" x14ac:dyDescent="0.35"/>
    <row r="113" customFormat="1" ht="14.5" x14ac:dyDescent="0.35"/>
    <row r="114" customFormat="1" ht="14.5" x14ac:dyDescent="0.35"/>
    <row r="115" customFormat="1" ht="14.5" x14ac:dyDescent="0.35"/>
    <row r="116" customFormat="1" ht="14.5" x14ac:dyDescent="0.35"/>
    <row r="117" customFormat="1" ht="14.5" x14ac:dyDescent="0.35"/>
    <row r="118" customFormat="1" ht="14.5" x14ac:dyDescent="0.35"/>
    <row r="119" customFormat="1" ht="14.5" x14ac:dyDescent="0.35"/>
    <row r="120" customFormat="1" ht="14.5" x14ac:dyDescent="0.35"/>
    <row r="121" customFormat="1" ht="14.5" x14ac:dyDescent="0.35"/>
    <row r="122" customFormat="1" ht="14.5" x14ac:dyDescent="0.35"/>
    <row r="123" customFormat="1" ht="14.5" x14ac:dyDescent="0.35"/>
    <row r="124" customFormat="1" ht="14.5" x14ac:dyDescent="0.35"/>
    <row r="125" customFormat="1" ht="14.5" x14ac:dyDescent="0.35"/>
  </sheetData>
  <mergeCells count="53">
    <mergeCell ref="K73:K75"/>
    <mergeCell ref="L73:M74"/>
    <mergeCell ref="B73:B75"/>
    <mergeCell ref="C73:C75"/>
    <mergeCell ref="D73:D75"/>
    <mergeCell ref="E73:F74"/>
    <mergeCell ref="I73:I75"/>
    <mergeCell ref="J73:J75"/>
    <mergeCell ref="B72:F72"/>
    <mergeCell ref="I72:M72"/>
    <mergeCell ref="B55:F55"/>
    <mergeCell ref="I55:M55"/>
    <mergeCell ref="K56:K58"/>
    <mergeCell ref="L56:M57"/>
    <mergeCell ref="B56:B58"/>
    <mergeCell ref="C56:C58"/>
    <mergeCell ref="D56:D58"/>
    <mergeCell ref="E56:F57"/>
    <mergeCell ref="I56:I58"/>
    <mergeCell ref="J56:J58"/>
    <mergeCell ref="K39:K41"/>
    <mergeCell ref="L39:M40"/>
    <mergeCell ref="B39:B41"/>
    <mergeCell ref="J22:J24"/>
    <mergeCell ref="C39:C41"/>
    <mergeCell ref="D39:D41"/>
    <mergeCell ref="E39:F40"/>
    <mergeCell ref="I39:I41"/>
    <mergeCell ref="J39:J41"/>
    <mergeCell ref="K22:K24"/>
    <mergeCell ref="L22:M23"/>
    <mergeCell ref="I38:M38"/>
    <mergeCell ref="B38:F38"/>
    <mergeCell ref="B22:B24"/>
    <mergeCell ref="C22:C24"/>
    <mergeCell ref="D22:D24"/>
    <mergeCell ref="E22:F23"/>
    <mergeCell ref="I22:I24"/>
    <mergeCell ref="J5:J7"/>
    <mergeCell ref="K5:K7"/>
    <mergeCell ref="L5:M6"/>
    <mergeCell ref="B21:F21"/>
    <mergeCell ref="I21:M21"/>
    <mergeCell ref="B5:B7"/>
    <mergeCell ref="C5:C7"/>
    <mergeCell ref="D5:D7"/>
    <mergeCell ref="E5:F6"/>
    <mergeCell ref="I5:I7"/>
    <mergeCell ref="A1:M1"/>
    <mergeCell ref="A2:M2"/>
    <mergeCell ref="A3:M3"/>
    <mergeCell ref="B4:F4"/>
    <mergeCell ref="I4:M4"/>
  </mergeCells>
  <pageMargins left="0.7" right="0.7" top="0.75" bottom="0.75" header="0.3" footer="0.3"/>
  <pageSetup orientation="portrait" r:id="rId1"/>
  <headerFooter>
    <oddHeader xml:space="preserve">&amp;C
</oddHeader>
    <oddFooter>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Administration Priorities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Admin Priorities FY 2025 Congressional Request</dc:title>
  <dc:subject>Admin Priorities FY 2025 Congressional Request</dc:subject>
  <dc:creator>Hunt, J. Nicholas</dc:creator>
  <cp:lastModifiedBy>Prendergast, Garrett</cp:lastModifiedBy>
  <cp:lastPrinted>2024-01-31T21:06:02Z</cp:lastPrinted>
  <dcterms:created xsi:type="dcterms:W3CDTF">2023-08-22T17:51:37Z</dcterms:created>
  <dcterms:modified xsi:type="dcterms:W3CDTF">2025-06-02T19:22:25Z</dcterms:modified>
  <cp:category>FY25 CJ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66f2a0c6-6b58-47c8-b2b9-69860e902616</vt:lpwstr>
  </property>
  <property fmtid="{D5CDD505-2E9C-101B-9397-08002B2CF9AE}" pid="3" name="ContainsCUI">
    <vt:lpwstr>No</vt:lpwstr>
  </property>
</Properties>
</file>