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05-Formatting - P drive\02 - Summary Tables\Back up Excels\"/>
    </mc:Choice>
  </mc:AlternateContent>
  <xr:revisionPtr revIDLastSave="0" documentId="13_ncr:1_{011D8A38-D9D9-430B-BA1F-50CAEEEAEE40}" xr6:coauthVersionLast="47" xr6:coauthVersionMax="47" xr10:uidLastSave="{00000000-0000-0000-0000-000000000000}"/>
  <bookViews>
    <workbookView xWindow="-110" yWindow="-110" windowWidth="19420" windowHeight="10300" tabRatio="1000" xr2:uid="{BDA87979-7E30-478E-AE4F-78716C2D2256}"/>
  </bookViews>
  <sheets>
    <sheet name="FY 2026 CJ - Full BP Tab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F58" i="2" l="1"/>
  <c r="F59" i="2" l="1"/>
  <c r="F39" i="2"/>
  <c r="D39" i="2"/>
  <c r="F36" i="2"/>
  <c r="D58" i="2"/>
  <c r="D36" i="2" l="1"/>
  <c r="D59" i="2" s="1"/>
</calcChain>
</file>

<file path=xl/sharedStrings.xml><?xml version="1.0" encoding="utf-8"?>
<sst xmlns="http://schemas.openxmlformats.org/spreadsheetml/2006/main" count="67" uniqueCount="67">
  <si>
    <t>EPSCoR</t>
  </si>
  <si>
    <t>NSF PROGRAMS TO BROADEN PARTICIPATION</t>
  </si>
  <si>
    <t>(Dollars in Millions)</t>
  </si>
  <si>
    <t>Focused Programs</t>
  </si>
  <si>
    <t>Advancing Informal STEM Learning (AISL)</t>
  </si>
  <si>
    <t>ADVANCE</t>
  </si>
  <si>
    <t>Alliances for Graduate Education &amp; the Professoriate (AGEP)</t>
  </si>
  <si>
    <t>AGEP Graduate Research Supplements (AGEP-GRS)</t>
  </si>
  <si>
    <t>Broadening Participation in Biology Fellowships</t>
  </si>
  <si>
    <t>Broadening Participation in Engineering (BPE)</t>
  </si>
  <si>
    <t>Career-Life Balance (CLB)</t>
  </si>
  <si>
    <t>Centers of Research Excellence in Science &amp; Technology (CREST)</t>
  </si>
  <si>
    <t>CISE Education and Workforce</t>
  </si>
  <si>
    <t>CISE Graduate Fellowships (CSGrad4US)</t>
  </si>
  <si>
    <t>CISE-MSI Research Expansion Program</t>
  </si>
  <si>
    <t>Disability and Rehabilitation Engineering (DARE)</t>
  </si>
  <si>
    <t>Eddie Bernice Johnson INCLUDES Initiative (INCLUDES Initiative)</t>
  </si>
  <si>
    <t>Enabling Partnerships to Increase Innovation Capacity (EPIIC)</t>
  </si>
  <si>
    <t>Excellence Awards in Science &amp; Engineering (EASE)</t>
  </si>
  <si>
    <t>ExpandAI</t>
  </si>
  <si>
    <t>ExpandQISE</t>
  </si>
  <si>
    <t>HBCU Excellence in Research (HBCU-EiR)</t>
  </si>
  <si>
    <t>Historically Black Colleges &amp; Universities Undergrad Prog (HBCU-UP)</t>
  </si>
  <si>
    <t>Improving Undergraduate STEM Education (IUSE): CUE Program</t>
  </si>
  <si>
    <t>IUSE: Hispanic Serving Institutions (HSI) Program</t>
  </si>
  <si>
    <t>Louis Stokes Alliances for Minority Participation (LSAMP)</t>
  </si>
  <si>
    <t>MPS Ascending Postdoctoral Research Fellowships (MPS-Acend)</t>
  </si>
  <si>
    <t>MPS Partnerships for Research &amp; Education</t>
  </si>
  <si>
    <t>[144.41]</t>
  </si>
  <si>
    <t>Research and Mentoring for Postbaccalaureates in Biological Sciences (RaMP)</t>
  </si>
  <si>
    <t>SBE Build and Broaden</t>
  </si>
  <si>
    <t>SBE Postdoctoral Research Fellowships-Broadening Participation (SPRF-BP)</t>
  </si>
  <si>
    <t>Science of Broadening Participation</t>
  </si>
  <si>
    <t>Tribal Colleges &amp; Universities Program (TCUP)</t>
  </si>
  <si>
    <t xml:space="preserve">Subtotal, Focused Programs </t>
  </si>
  <si>
    <t>Geographic Diversity Programs</t>
  </si>
  <si>
    <t xml:space="preserve">Subtotal, Geographic Diversity Programs </t>
  </si>
  <si>
    <t>Emphasis Programs</t>
  </si>
  <si>
    <t>Computer Science for All (CSforAll)</t>
  </si>
  <si>
    <t>Discovery Research PreK-12 (DRK-12)</t>
  </si>
  <si>
    <t>EDU Core Research</t>
  </si>
  <si>
    <t>Faculty Early Career Development Program (CAREER)</t>
  </si>
  <si>
    <t>Geosciences Disciplinary Education</t>
  </si>
  <si>
    <t>Graduate Research Fellowship Program (GRFP)</t>
  </si>
  <si>
    <t>Improving Undergraduate STEM Education (IUSE)</t>
  </si>
  <si>
    <t>Research Experiences for Teachers (RET) Sites in BIO, CISE, ENG</t>
  </si>
  <si>
    <t>Research Experiences for Undergrads (REU) - Sites and Supplements</t>
  </si>
  <si>
    <t>Robert Noyce Teacher Scholarship Program (NOYCE)</t>
  </si>
  <si>
    <t>Geosciences Postdoctoral Fellowships</t>
  </si>
  <si>
    <t>[40.13]</t>
  </si>
  <si>
    <t>International Research Experiences for Students (IRES)</t>
  </si>
  <si>
    <t>NSF Research Traineeship (NRT)</t>
  </si>
  <si>
    <t>STEM Ed Postdoctoral Research Fellowship Program</t>
  </si>
  <si>
    <t>Subtotal, Emphasis Programs</t>
  </si>
  <si>
    <t>FY 2025
(TBD)</t>
  </si>
  <si>
    <r>
      <t>Innovative Tech Experiences for Students &amp; Teachers (ITEST)(H-1B)</t>
    </r>
    <r>
      <rPr>
        <vertAlign val="superscript"/>
        <sz val="10"/>
        <rFont val="Open Sans"/>
      </rPr>
      <t>1</t>
    </r>
  </si>
  <si>
    <r>
      <t>NSF Scholarships in STEM (S-STEM)(H-1B)</t>
    </r>
    <r>
      <rPr>
        <vertAlign val="superscript"/>
        <sz val="10"/>
        <rFont val="Open Sans"/>
      </rPr>
      <t>1</t>
    </r>
  </si>
  <si>
    <t>FY 2026 Request</t>
  </si>
  <si>
    <t>[112.85]</t>
  </si>
  <si>
    <t>NSF Innovation Corps Hubs Program (I-Corps)</t>
  </si>
  <si>
    <r>
      <rPr>
        <vertAlign val="superscript"/>
        <sz val="9"/>
        <color theme="1"/>
        <rFont val="Open Sans"/>
      </rPr>
      <t>1</t>
    </r>
    <r>
      <rPr>
        <sz val="9"/>
        <color theme="1"/>
        <rFont val="Open Sans"/>
      </rPr>
      <t xml:space="preserve"> Totals exclude H-1B Visa funded programs (S-STEM and ITEST).</t>
    </r>
  </si>
  <si>
    <t>[6.25]</t>
  </si>
  <si>
    <t>Total, Broadening Participation Programs</t>
  </si>
  <si>
    <t>FY 2024
Current
Plan</t>
  </si>
  <si>
    <t>BP 
Percent Applied</t>
  </si>
  <si>
    <t>Launching Early-Career Academic Pathways in the Math. and Phys. Sciences (MPS-LEAPS)</t>
  </si>
  <si>
    <t>Growing Research Access for Nationally Transformative Economic Development (GRANTED)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</si>
</sst>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;\-&quot;$&quot;#,##0.00;&quot;-&quot;??"/>
    <numFmt numFmtId="165" formatCode="#,##0.00;\-#,##0.00;&quot;-&quot;??"/>
    <numFmt numFmtId="166" formatCode="#,##0.00;\-&quot;$&quot;#,##0.00;&quot;-&quot;??"/>
    <numFmt numFmtId="167" formatCode="0.0%"/>
    <numFmt numFmtId="168" formatCode="&quot;$&quot;#,##0.00"/>
    <numFmt numFmtId="169" formatCode="0.0000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Open Sans"/>
    </font>
    <font>
      <sz val="9"/>
      <color theme="1"/>
      <name val="Open Sans"/>
    </font>
    <font>
      <vertAlign val="superscript"/>
      <sz val="9"/>
      <color theme="1"/>
      <name val="Open Sans"/>
    </font>
    <font>
      <b/>
      <sz val="10"/>
      <color theme="1"/>
      <name val="Open Sans"/>
    </font>
    <font>
      <sz val="10"/>
      <name val="Open Sans"/>
    </font>
    <font>
      <b/>
      <sz val="10"/>
      <name val="Open Sans"/>
    </font>
    <font>
      <vertAlign val="superscript"/>
      <sz val="10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4" xfId="0" applyFont="1" applyBorder="1" applyAlignment="1">
      <alignment horizontal="left" vertical="top"/>
    </xf>
    <xf numFmtId="0" fontId="2" fillId="0" borderId="1" xfId="0" applyFont="1" applyBorder="1"/>
    <xf numFmtId="0" fontId="6" fillId="0" borderId="4" xfId="0" applyFont="1" applyBorder="1" applyAlignment="1">
      <alignment horizontal="left" vertical="top" indent="1"/>
    </xf>
    <xf numFmtId="164" fontId="6" fillId="0" borderId="1" xfId="0" applyNumberFormat="1" applyFont="1" applyBorder="1" applyAlignment="1" applyProtection="1">
      <alignment horizontal="right" vertical="top"/>
      <protection locked="0"/>
    </xf>
    <xf numFmtId="165" fontId="6" fillId="0" borderId="1" xfId="0" applyNumberFormat="1" applyFont="1" applyBorder="1" applyAlignment="1" applyProtection="1">
      <alignment horizontal="right" vertical="top"/>
      <protection locked="0"/>
    </xf>
    <xf numFmtId="0" fontId="6" fillId="0" borderId="5" xfId="0" applyFont="1" applyBorder="1" applyAlignment="1">
      <alignment horizontal="left" vertical="top" indent="1"/>
    </xf>
    <xf numFmtId="165" fontId="6" fillId="0" borderId="2" xfId="0" applyNumberFormat="1" applyFont="1" applyBorder="1" applyAlignment="1" applyProtection="1">
      <alignment horizontal="right" vertical="top"/>
      <protection locked="0"/>
    </xf>
    <xf numFmtId="0" fontId="7" fillId="0" borderId="4" xfId="0" applyFont="1" applyBorder="1" applyAlignment="1">
      <alignment horizontal="left" vertical="top"/>
    </xf>
    <xf numFmtId="165" fontId="6" fillId="0" borderId="1" xfId="0" applyNumberFormat="1" applyFont="1" applyBorder="1" applyAlignment="1">
      <alignment horizontal="right" vertical="top"/>
    </xf>
    <xf numFmtId="0" fontId="7" fillId="2" borderId="6" xfId="0" applyFont="1" applyFill="1" applyBorder="1" applyAlignment="1">
      <alignment horizontal="left" vertical="center"/>
    </xf>
    <xf numFmtId="164" fontId="7" fillId="2" borderId="7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top"/>
    </xf>
    <xf numFmtId="164" fontId="7" fillId="2" borderId="3" xfId="0" applyNumberFormat="1" applyFont="1" applyFill="1" applyBorder="1" applyAlignment="1">
      <alignment horizontal="right" vertical="top"/>
    </xf>
    <xf numFmtId="0" fontId="7" fillId="3" borderId="6" xfId="0" applyFont="1" applyFill="1" applyBorder="1" applyAlignment="1">
      <alignment vertical="center"/>
    </xf>
    <xf numFmtId="164" fontId="7" fillId="3" borderId="9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 applyProtection="1">
      <alignment horizontal="right" vertical="top"/>
      <protection locked="0"/>
    </xf>
    <xf numFmtId="10" fontId="2" fillId="0" borderId="0" xfId="1" applyNumberFormat="1" applyFont="1"/>
    <xf numFmtId="169" fontId="2" fillId="0" borderId="0" xfId="0" applyNumberFormat="1" applyFont="1"/>
    <xf numFmtId="0" fontId="2" fillId="0" borderId="10" xfId="0" applyFont="1" applyBorder="1" applyAlignment="1">
      <alignment vertical="top"/>
    </xf>
    <xf numFmtId="0" fontId="2" fillId="0" borderId="11" xfId="0" applyFont="1" applyBorder="1"/>
    <xf numFmtId="164" fontId="6" fillId="0" borderId="11" xfId="0" applyNumberFormat="1" applyFont="1" applyBorder="1" applyAlignment="1" applyProtection="1">
      <alignment horizontal="right" vertical="top"/>
      <protection locked="0"/>
    </xf>
    <xf numFmtId="165" fontId="6" fillId="0" borderId="11" xfId="0" applyNumberFormat="1" applyFont="1" applyBorder="1" applyAlignment="1" applyProtection="1">
      <alignment horizontal="right" vertical="top"/>
      <protection locked="0"/>
    </xf>
    <xf numFmtId="166" fontId="6" fillId="0" borderId="11" xfId="0" applyNumberFormat="1" applyFont="1" applyBorder="1" applyAlignment="1" applyProtection="1">
      <alignment horizontal="right" vertical="top"/>
      <protection locked="0"/>
    </xf>
    <xf numFmtId="165" fontId="6" fillId="0" borderId="12" xfId="0" applyNumberFormat="1" applyFont="1" applyBorder="1" applyAlignment="1" applyProtection="1">
      <alignment horizontal="right" vertical="top"/>
      <protection locked="0"/>
    </xf>
    <xf numFmtId="164" fontId="7" fillId="2" borderId="13" xfId="0" applyNumberFormat="1" applyFont="1" applyFill="1" applyBorder="1" applyAlignment="1">
      <alignment horizontal="right" vertical="center"/>
    </xf>
    <xf numFmtId="167" fontId="6" fillId="0" borderId="11" xfId="1" applyNumberFormat="1" applyFont="1" applyFill="1" applyBorder="1"/>
    <xf numFmtId="164" fontId="6" fillId="0" borderId="12" xfId="0" applyNumberFormat="1" applyFont="1" applyBorder="1" applyAlignment="1" applyProtection="1">
      <alignment horizontal="right" vertical="top"/>
      <protection locked="0"/>
    </xf>
    <xf numFmtId="9" fontId="6" fillId="0" borderId="11" xfId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right" vertical="top"/>
    </xf>
    <xf numFmtId="164" fontId="7" fillId="3" borderId="15" xfId="0" applyNumberFormat="1" applyFont="1" applyFill="1" applyBorder="1" applyAlignment="1">
      <alignment horizontal="right" vertical="center"/>
    </xf>
    <xf numFmtId="0" fontId="2" fillId="0" borderId="18" xfId="0" applyFont="1" applyBorder="1"/>
    <xf numFmtId="164" fontId="6" fillId="0" borderId="18" xfId="0" applyNumberFormat="1" applyFont="1" applyBorder="1" applyAlignment="1" applyProtection="1">
      <alignment horizontal="right" vertical="top"/>
      <protection locked="0"/>
    </xf>
    <xf numFmtId="165" fontId="6" fillId="0" borderId="18" xfId="0" applyNumberFormat="1" applyFont="1" applyBorder="1" applyAlignment="1" applyProtection="1">
      <alignment horizontal="right" vertical="top"/>
      <protection locked="0"/>
    </xf>
    <xf numFmtId="166" fontId="6" fillId="0" borderId="18" xfId="0" applyNumberFormat="1" applyFont="1" applyBorder="1" applyAlignment="1" applyProtection="1">
      <alignment horizontal="right" vertical="top"/>
      <protection locked="0"/>
    </xf>
    <xf numFmtId="165" fontId="6" fillId="0" borderId="19" xfId="0" applyNumberFormat="1" applyFont="1" applyBorder="1" applyAlignment="1" applyProtection="1">
      <alignment horizontal="right" vertical="top"/>
      <protection locked="0"/>
    </xf>
    <xf numFmtId="164" fontId="7" fillId="2" borderId="20" xfId="0" applyNumberFormat="1" applyFont="1" applyFill="1" applyBorder="1" applyAlignment="1">
      <alignment horizontal="right" vertical="center"/>
    </xf>
    <xf numFmtId="165" fontId="6" fillId="0" borderId="21" xfId="0" applyNumberFormat="1" applyFont="1" applyBorder="1" applyAlignment="1">
      <alignment horizontal="right" vertical="top"/>
    </xf>
    <xf numFmtId="164" fontId="6" fillId="0" borderId="19" xfId="0" applyNumberFormat="1" applyFont="1" applyBorder="1" applyAlignment="1" applyProtection="1">
      <alignment horizontal="right" vertical="top"/>
      <protection locked="0"/>
    </xf>
    <xf numFmtId="168" fontId="6" fillId="0" borderId="18" xfId="0" applyNumberFormat="1" applyFont="1" applyBorder="1" applyAlignment="1">
      <alignment horizontal="right" vertical="top"/>
    </xf>
    <xf numFmtId="165" fontId="6" fillId="0" borderId="18" xfId="0" applyNumberFormat="1" applyFont="1" applyBorder="1" applyAlignment="1">
      <alignment horizontal="right" vertical="top"/>
    </xf>
    <xf numFmtId="164" fontId="7" fillId="2" borderId="22" xfId="0" applyNumberFormat="1" applyFont="1" applyFill="1" applyBorder="1" applyAlignment="1">
      <alignment horizontal="right" vertical="top"/>
    </xf>
    <xf numFmtId="164" fontId="7" fillId="3" borderId="16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right" wrapText="1"/>
    </xf>
    <xf numFmtId="0" fontId="5" fillId="0" borderId="23" xfId="0" applyFont="1" applyBorder="1" applyAlignment="1">
      <alignment horizontal="right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left" vertical="top"/>
    </xf>
    <xf numFmtId="9" fontId="6" fillId="0" borderId="18" xfId="0" applyNumberFormat="1" applyFont="1" applyBorder="1" applyAlignment="1">
      <alignment horizontal="center" vertical="top"/>
    </xf>
    <xf numFmtId="9" fontId="6" fillId="0" borderId="19" xfId="0" applyNumberFormat="1" applyFont="1" applyBorder="1" applyAlignment="1">
      <alignment horizontal="center" vertical="top"/>
    </xf>
    <xf numFmtId="0" fontId="7" fillId="2" borderId="20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top"/>
    </xf>
    <xf numFmtId="9" fontId="6" fillId="0" borderId="18" xfId="1" applyFont="1" applyBorder="1" applyAlignment="1">
      <alignment horizontal="center" vertical="top"/>
    </xf>
    <xf numFmtId="0" fontId="7" fillId="2" borderId="22" xfId="0" applyFont="1" applyFill="1" applyBorder="1" applyAlignment="1">
      <alignment horizontal="left" vertical="top"/>
    </xf>
    <xf numFmtId="0" fontId="7" fillId="3" borderId="20" xfId="0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03EC-38D7-4A0B-9033-AEF6F18D89EB}">
  <dimension ref="B1:Q62"/>
  <sheetViews>
    <sheetView showGridLines="0" tabSelected="1" topLeftCell="A16" zoomScale="80" zoomScaleNormal="80" workbookViewId="0">
      <selection activeCell="B22" sqref="B22"/>
    </sheetView>
  </sheetViews>
  <sheetFormatPr defaultColWidth="9.1796875" defaultRowHeight="15.5" x14ac:dyDescent="0.45"/>
  <cols>
    <col min="1" max="1" width="2.453125" style="1" customWidth="1"/>
    <col min="2" max="2" width="86.7265625" style="1" customWidth="1"/>
    <col min="3" max="6" width="12.54296875" style="1" customWidth="1"/>
    <col min="7" max="8" width="12.7265625" style="1" customWidth="1"/>
    <col min="9" max="16384" width="9.1796875" style="1"/>
  </cols>
  <sheetData>
    <row r="1" spans="2:17" x14ac:dyDescent="0.45">
      <c r="B1" s="59" t="s">
        <v>1</v>
      </c>
      <c r="C1" s="59"/>
      <c r="D1" s="59"/>
      <c r="E1" s="59"/>
      <c r="F1" s="59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2:17" ht="17.25" customHeight="1" thickBot="1" x14ac:dyDescent="0.5">
      <c r="B2" s="60" t="s">
        <v>2</v>
      </c>
      <c r="C2" s="60"/>
      <c r="D2" s="60"/>
      <c r="E2" s="60"/>
      <c r="F2" s="60"/>
    </row>
    <row r="3" spans="2:17" ht="46.5" x14ac:dyDescent="0.45">
      <c r="B3" s="23"/>
      <c r="C3" s="49" t="s">
        <v>64</v>
      </c>
      <c r="D3" s="47" t="s">
        <v>63</v>
      </c>
      <c r="E3" s="47" t="s">
        <v>54</v>
      </c>
      <c r="F3" s="48" t="s">
        <v>57</v>
      </c>
    </row>
    <row r="4" spans="2:17" x14ac:dyDescent="0.45">
      <c r="B4" s="4" t="s">
        <v>3</v>
      </c>
      <c r="C4" s="50"/>
      <c r="D4" s="35"/>
      <c r="E4" s="5"/>
      <c r="F4" s="24"/>
    </row>
    <row r="5" spans="2:17" x14ac:dyDescent="0.45">
      <c r="B5" s="6" t="s">
        <v>4</v>
      </c>
      <c r="C5" s="51">
        <v>1</v>
      </c>
      <c r="D5" s="36">
        <v>62.5</v>
      </c>
      <c r="E5" s="7"/>
      <c r="F5" s="25">
        <v>0</v>
      </c>
    </row>
    <row r="6" spans="2:17" x14ac:dyDescent="0.45">
      <c r="B6" s="6" t="s">
        <v>5</v>
      </c>
      <c r="C6" s="51">
        <v>1</v>
      </c>
      <c r="D6" s="37">
        <v>18</v>
      </c>
      <c r="E6" s="8"/>
      <c r="F6" s="26">
        <v>0</v>
      </c>
    </row>
    <row r="7" spans="2:17" x14ac:dyDescent="0.45">
      <c r="B7" s="6" t="s">
        <v>6</v>
      </c>
      <c r="C7" s="51">
        <v>1</v>
      </c>
      <c r="D7" s="37">
        <v>8</v>
      </c>
      <c r="E7" s="8"/>
      <c r="F7" s="26">
        <v>0</v>
      </c>
    </row>
    <row r="8" spans="2:17" x14ac:dyDescent="0.45">
      <c r="B8" s="6" t="s">
        <v>7</v>
      </c>
      <c r="C8" s="51">
        <v>1</v>
      </c>
      <c r="D8" s="37">
        <v>3.37</v>
      </c>
      <c r="E8" s="8"/>
      <c r="F8" s="26">
        <v>0</v>
      </c>
    </row>
    <row r="9" spans="2:17" x14ac:dyDescent="0.45">
      <c r="B9" s="6" t="s">
        <v>8</v>
      </c>
      <c r="C9" s="51">
        <v>1</v>
      </c>
      <c r="D9" s="37">
        <v>6</v>
      </c>
      <c r="E9" s="8"/>
      <c r="F9" s="26">
        <v>0</v>
      </c>
    </row>
    <row r="10" spans="2:17" x14ac:dyDescent="0.45">
      <c r="B10" s="6" t="s">
        <v>9</v>
      </c>
      <c r="C10" s="51">
        <v>1</v>
      </c>
      <c r="D10" s="37">
        <v>7.02</v>
      </c>
      <c r="E10" s="8"/>
      <c r="F10" s="26">
        <v>0</v>
      </c>
    </row>
    <row r="11" spans="2:17" x14ac:dyDescent="0.45">
      <c r="B11" s="6" t="s">
        <v>10</v>
      </c>
      <c r="C11" s="51">
        <v>1</v>
      </c>
      <c r="D11" s="37">
        <v>0.03</v>
      </c>
      <c r="E11" s="8"/>
      <c r="F11" s="26">
        <v>0</v>
      </c>
    </row>
    <row r="12" spans="2:17" x14ac:dyDescent="0.45">
      <c r="B12" s="6" t="s">
        <v>11</v>
      </c>
      <c r="C12" s="51">
        <v>1</v>
      </c>
      <c r="D12" s="37">
        <v>24</v>
      </c>
      <c r="E12" s="8"/>
      <c r="F12" s="26">
        <v>0</v>
      </c>
    </row>
    <row r="13" spans="2:17" x14ac:dyDescent="0.45">
      <c r="B13" s="6" t="s">
        <v>12</v>
      </c>
      <c r="C13" s="51">
        <v>1</v>
      </c>
      <c r="D13" s="37">
        <v>14.75</v>
      </c>
      <c r="E13" s="8"/>
      <c r="F13" s="26">
        <v>0</v>
      </c>
    </row>
    <row r="14" spans="2:17" x14ac:dyDescent="0.45">
      <c r="B14" s="6" t="s">
        <v>13</v>
      </c>
      <c r="C14" s="51">
        <v>1</v>
      </c>
      <c r="D14" s="37">
        <v>8.5</v>
      </c>
      <c r="E14" s="8"/>
      <c r="F14" s="26">
        <v>0</v>
      </c>
    </row>
    <row r="15" spans="2:17" x14ac:dyDescent="0.45">
      <c r="B15" s="6" t="s">
        <v>14</v>
      </c>
      <c r="C15" s="51">
        <v>1</v>
      </c>
      <c r="D15" s="37">
        <v>7</v>
      </c>
      <c r="E15" s="8"/>
      <c r="F15" s="26">
        <v>0</v>
      </c>
    </row>
    <row r="16" spans="2:17" x14ac:dyDescent="0.45">
      <c r="B16" s="6" t="s">
        <v>15</v>
      </c>
      <c r="C16" s="51">
        <v>1</v>
      </c>
      <c r="D16" s="37">
        <v>5</v>
      </c>
      <c r="E16" s="8"/>
      <c r="F16" s="26">
        <v>0</v>
      </c>
    </row>
    <row r="17" spans="2:6" x14ac:dyDescent="0.45">
      <c r="B17" s="6" t="s">
        <v>16</v>
      </c>
      <c r="C17" s="51">
        <v>1</v>
      </c>
      <c r="D17" s="37">
        <v>23.33</v>
      </c>
      <c r="E17" s="8"/>
      <c r="F17" s="26">
        <v>0</v>
      </c>
    </row>
    <row r="18" spans="2:6" x14ac:dyDescent="0.45">
      <c r="B18" s="6" t="s">
        <v>17</v>
      </c>
      <c r="C18" s="51">
        <v>1</v>
      </c>
      <c r="D18" s="37">
        <v>20</v>
      </c>
      <c r="E18" s="8"/>
      <c r="F18" s="26">
        <v>0</v>
      </c>
    </row>
    <row r="19" spans="2:6" x14ac:dyDescent="0.45">
      <c r="B19" s="6" t="s">
        <v>18</v>
      </c>
      <c r="C19" s="51">
        <v>1</v>
      </c>
      <c r="D19" s="37">
        <v>2.2000000000000002</v>
      </c>
      <c r="E19" s="8"/>
      <c r="F19" s="26">
        <v>0</v>
      </c>
    </row>
    <row r="20" spans="2:6" x14ac:dyDescent="0.45">
      <c r="B20" s="6" t="s">
        <v>19</v>
      </c>
      <c r="C20" s="51">
        <v>1</v>
      </c>
      <c r="D20" s="37">
        <v>7.5</v>
      </c>
      <c r="E20" s="8"/>
      <c r="F20" s="26">
        <v>0</v>
      </c>
    </row>
    <row r="21" spans="2:6" x14ac:dyDescent="0.45">
      <c r="B21" s="6" t="s">
        <v>20</v>
      </c>
      <c r="C21" s="51">
        <v>1</v>
      </c>
      <c r="D21" s="37">
        <v>18.5</v>
      </c>
      <c r="E21" s="8"/>
      <c r="F21" s="26">
        <v>0</v>
      </c>
    </row>
    <row r="22" spans="2:6" x14ac:dyDescent="0.45">
      <c r="B22" s="6" t="s">
        <v>66</v>
      </c>
      <c r="C22" s="51">
        <v>1</v>
      </c>
      <c r="D22" s="37">
        <v>34.5</v>
      </c>
      <c r="E22" s="8"/>
      <c r="F22" s="26">
        <v>0</v>
      </c>
    </row>
    <row r="23" spans="2:6" x14ac:dyDescent="0.45">
      <c r="B23" s="6" t="s">
        <v>21</v>
      </c>
      <c r="C23" s="51">
        <v>1</v>
      </c>
      <c r="D23" s="37">
        <v>25</v>
      </c>
      <c r="E23" s="8"/>
      <c r="F23" s="26">
        <v>20</v>
      </c>
    </row>
    <row r="24" spans="2:6" x14ac:dyDescent="0.45">
      <c r="B24" s="6" t="s">
        <v>22</v>
      </c>
      <c r="C24" s="51">
        <v>1</v>
      </c>
      <c r="D24" s="37">
        <v>36.5</v>
      </c>
      <c r="E24" s="8"/>
      <c r="F24" s="26">
        <v>36.5</v>
      </c>
    </row>
    <row r="25" spans="2:6" x14ac:dyDescent="0.45">
      <c r="B25" s="6" t="s">
        <v>23</v>
      </c>
      <c r="C25" s="51">
        <v>1</v>
      </c>
      <c r="D25" s="37">
        <v>7.5</v>
      </c>
      <c r="E25" s="8"/>
      <c r="F25" s="26">
        <v>0</v>
      </c>
    </row>
    <row r="26" spans="2:6" x14ac:dyDescent="0.45">
      <c r="B26" s="6" t="s">
        <v>24</v>
      </c>
      <c r="C26" s="51">
        <v>1</v>
      </c>
      <c r="D26" s="37">
        <v>46.5</v>
      </c>
      <c r="E26" s="8"/>
      <c r="F26" s="26">
        <v>0</v>
      </c>
    </row>
    <row r="27" spans="2:6" x14ac:dyDescent="0.45">
      <c r="B27" s="6" t="s">
        <v>25</v>
      </c>
      <c r="C27" s="51">
        <v>1</v>
      </c>
      <c r="D27" s="37">
        <v>49.5</v>
      </c>
      <c r="E27" s="8"/>
      <c r="F27" s="26">
        <v>0</v>
      </c>
    </row>
    <row r="28" spans="2:6" x14ac:dyDescent="0.45">
      <c r="B28" s="6" t="s">
        <v>26</v>
      </c>
      <c r="C28" s="51">
        <v>1</v>
      </c>
      <c r="D28" s="37">
        <v>8.25</v>
      </c>
      <c r="E28" s="8"/>
      <c r="F28" s="26">
        <v>0</v>
      </c>
    </row>
    <row r="29" spans="2:6" x14ac:dyDescent="0.45">
      <c r="B29" s="6" t="s">
        <v>27</v>
      </c>
      <c r="C29" s="51">
        <v>1</v>
      </c>
      <c r="D29" s="37">
        <v>18.36</v>
      </c>
      <c r="E29" s="8"/>
      <c r="F29" s="26">
        <v>0</v>
      </c>
    </row>
    <row r="30" spans="2:6" ht="17" x14ac:dyDescent="0.45">
      <c r="B30" s="6" t="s">
        <v>56</v>
      </c>
      <c r="C30" s="51">
        <v>1</v>
      </c>
      <c r="D30" s="38" t="s">
        <v>28</v>
      </c>
      <c r="E30" s="8"/>
      <c r="F30" s="27" t="s">
        <v>58</v>
      </c>
    </row>
    <row r="31" spans="2:6" x14ac:dyDescent="0.45">
      <c r="B31" s="6" t="s">
        <v>29</v>
      </c>
      <c r="C31" s="51">
        <v>1</v>
      </c>
      <c r="D31" s="37">
        <v>0</v>
      </c>
      <c r="E31" s="8"/>
      <c r="F31" s="26">
        <v>0</v>
      </c>
    </row>
    <row r="32" spans="2:6" x14ac:dyDescent="0.45">
      <c r="B32" s="6" t="s">
        <v>30</v>
      </c>
      <c r="C32" s="51">
        <v>1</v>
      </c>
      <c r="D32" s="37">
        <v>6</v>
      </c>
      <c r="E32" s="8"/>
      <c r="F32" s="26">
        <v>0</v>
      </c>
    </row>
    <row r="33" spans="2:6" x14ac:dyDescent="0.45">
      <c r="B33" s="6" t="s">
        <v>31</v>
      </c>
      <c r="C33" s="51">
        <v>1</v>
      </c>
      <c r="D33" s="37">
        <v>1.5</v>
      </c>
      <c r="E33" s="8"/>
      <c r="F33" s="26">
        <v>0</v>
      </c>
    </row>
    <row r="34" spans="2:6" x14ac:dyDescent="0.45">
      <c r="B34" s="6" t="s">
        <v>32</v>
      </c>
      <c r="C34" s="51">
        <v>1</v>
      </c>
      <c r="D34" s="37">
        <v>1.5</v>
      </c>
      <c r="E34" s="8"/>
      <c r="F34" s="26">
        <v>0</v>
      </c>
    </row>
    <row r="35" spans="2:6" x14ac:dyDescent="0.45">
      <c r="B35" s="9" t="s">
        <v>33</v>
      </c>
      <c r="C35" s="52">
        <v>1</v>
      </c>
      <c r="D35" s="39">
        <v>16.5</v>
      </c>
      <c r="E35" s="10"/>
      <c r="F35" s="28">
        <v>7.11</v>
      </c>
    </row>
    <row r="36" spans="2:6" ht="16" collapsed="1" thickBot="1" x14ac:dyDescent="0.5">
      <c r="B36" s="13" t="s">
        <v>34</v>
      </c>
      <c r="C36" s="53"/>
      <c r="D36" s="40">
        <f>SUM(D5:D35)</f>
        <v>487.31</v>
      </c>
      <c r="E36" s="14"/>
      <c r="F36" s="29">
        <f>SUM(F5:F35)</f>
        <v>63.61</v>
      </c>
    </row>
    <row r="37" spans="2:6" x14ac:dyDescent="0.45">
      <c r="B37" s="11" t="s">
        <v>35</v>
      </c>
      <c r="C37" s="54"/>
      <c r="D37" s="41"/>
      <c r="E37" s="12"/>
      <c r="F37" s="30"/>
    </row>
    <row r="38" spans="2:6" x14ac:dyDescent="0.45">
      <c r="B38" s="9" t="s">
        <v>0</v>
      </c>
      <c r="C38" s="52">
        <v>1</v>
      </c>
      <c r="D38" s="42">
        <v>250</v>
      </c>
      <c r="E38" s="20"/>
      <c r="F38" s="31">
        <v>107.7</v>
      </c>
    </row>
    <row r="39" spans="2:6" collapsed="1" x14ac:dyDescent="0.45">
      <c r="B39" s="15" t="s">
        <v>36</v>
      </c>
      <c r="C39" s="53"/>
      <c r="D39" s="40">
        <f>D38</f>
        <v>250</v>
      </c>
      <c r="E39" s="14"/>
      <c r="F39" s="29">
        <f>F38</f>
        <v>107.7</v>
      </c>
    </row>
    <row r="40" spans="2:6" x14ac:dyDescent="0.45">
      <c r="B40" s="11" t="s">
        <v>37</v>
      </c>
      <c r="C40" s="54"/>
      <c r="D40" s="41"/>
      <c r="E40" s="12"/>
      <c r="F40" s="32"/>
    </row>
    <row r="41" spans="2:6" x14ac:dyDescent="0.45">
      <c r="B41" s="6" t="s">
        <v>38</v>
      </c>
      <c r="C41" s="55">
        <v>0</v>
      </c>
      <c r="D41" s="43">
        <v>14.836</v>
      </c>
      <c r="E41" s="8"/>
      <c r="F41" s="26">
        <v>0</v>
      </c>
    </row>
    <row r="42" spans="2:6" x14ac:dyDescent="0.45">
      <c r="B42" s="6" t="s">
        <v>39</v>
      </c>
      <c r="C42" s="55">
        <v>0</v>
      </c>
      <c r="D42" s="37">
        <v>79.828500000000005</v>
      </c>
      <c r="E42" s="8"/>
      <c r="F42" s="26">
        <v>0</v>
      </c>
    </row>
    <row r="43" spans="2:6" x14ac:dyDescent="0.45">
      <c r="B43" s="6" t="s">
        <v>40</v>
      </c>
      <c r="C43" s="55">
        <v>0</v>
      </c>
      <c r="D43" s="37">
        <v>58.024050000000003</v>
      </c>
      <c r="E43" s="8"/>
      <c r="F43" s="26">
        <v>0</v>
      </c>
    </row>
    <row r="44" spans="2:6" x14ac:dyDescent="0.45">
      <c r="B44" s="6" t="s">
        <v>41</v>
      </c>
      <c r="C44" s="55">
        <v>0</v>
      </c>
      <c r="D44" s="37">
        <v>229.545275</v>
      </c>
      <c r="E44" s="8"/>
      <c r="F44" s="26">
        <v>0</v>
      </c>
    </row>
    <row r="45" spans="2:6" x14ac:dyDescent="0.45">
      <c r="B45" s="6" t="s">
        <v>42</v>
      </c>
      <c r="C45" s="55">
        <v>0</v>
      </c>
      <c r="D45" s="37">
        <v>24.720844</v>
      </c>
      <c r="E45" s="8"/>
      <c r="F45" s="26">
        <v>0</v>
      </c>
    </row>
    <row r="46" spans="2:6" x14ac:dyDescent="0.45">
      <c r="B46" s="6" t="s">
        <v>48</v>
      </c>
      <c r="C46" s="55">
        <v>0</v>
      </c>
      <c r="D46" s="37">
        <v>6.5599200000000009</v>
      </c>
      <c r="E46" s="8"/>
      <c r="F46" s="26">
        <v>0</v>
      </c>
    </row>
    <row r="47" spans="2:6" x14ac:dyDescent="0.45">
      <c r="B47" s="6" t="s">
        <v>43</v>
      </c>
      <c r="C47" s="55">
        <v>0</v>
      </c>
      <c r="D47" s="37">
        <v>192.62003999999999</v>
      </c>
      <c r="E47" s="8"/>
      <c r="F47" s="26">
        <v>0</v>
      </c>
    </row>
    <row r="48" spans="2:6" x14ac:dyDescent="0.45">
      <c r="B48" s="6" t="s">
        <v>44</v>
      </c>
      <c r="C48" s="55">
        <v>0</v>
      </c>
      <c r="D48" s="37">
        <v>85.098600000000005</v>
      </c>
      <c r="E48" s="8"/>
      <c r="F48" s="26">
        <v>0</v>
      </c>
    </row>
    <row r="49" spans="2:8" ht="17" x14ac:dyDescent="0.45">
      <c r="B49" s="6" t="s">
        <v>55</v>
      </c>
      <c r="C49" s="55">
        <f>1-0.8338</f>
        <v>0.16620000000000001</v>
      </c>
      <c r="D49" s="44" t="s">
        <v>49</v>
      </c>
      <c r="E49" s="8"/>
      <c r="F49" s="26" t="s">
        <v>61</v>
      </c>
    </row>
    <row r="50" spans="2:8" x14ac:dyDescent="0.45">
      <c r="B50" s="6" t="s">
        <v>50</v>
      </c>
      <c r="C50" s="55">
        <v>0</v>
      </c>
      <c r="D50" s="37">
        <v>7.4603999999999999</v>
      </c>
      <c r="E50" s="8"/>
      <c r="F50" s="26">
        <v>0</v>
      </c>
    </row>
    <row r="51" spans="2:8" x14ac:dyDescent="0.45">
      <c r="B51" s="6" t="s">
        <v>65</v>
      </c>
      <c r="C51" s="55">
        <v>0</v>
      </c>
      <c r="D51" s="37">
        <v>6.9810000000000008</v>
      </c>
      <c r="E51" s="8"/>
      <c r="F51" s="26">
        <v>0</v>
      </c>
    </row>
    <row r="52" spans="2:8" x14ac:dyDescent="0.45">
      <c r="B52" s="6" t="s">
        <v>59</v>
      </c>
      <c r="C52" s="55">
        <v>0</v>
      </c>
      <c r="D52" s="37">
        <v>28.26</v>
      </c>
      <c r="E52" s="8"/>
      <c r="F52" s="26">
        <v>0</v>
      </c>
    </row>
    <row r="53" spans="2:8" x14ac:dyDescent="0.45">
      <c r="B53" s="6" t="s">
        <v>51</v>
      </c>
      <c r="C53" s="55">
        <v>0</v>
      </c>
      <c r="D53" s="37">
        <v>32.555399999999999</v>
      </c>
      <c r="E53" s="8"/>
      <c r="F53" s="26">
        <v>0</v>
      </c>
      <c r="H53" s="21"/>
    </row>
    <row r="54" spans="2:8" x14ac:dyDescent="0.45">
      <c r="B54" s="6" t="s">
        <v>45</v>
      </c>
      <c r="C54" s="55">
        <v>0</v>
      </c>
      <c r="D54" s="37">
        <v>7.3345390000000013</v>
      </c>
      <c r="E54" s="8"/>
      <c r="F54" s="26">
        <v>0</v>
      </c>
    </row>
    <row r="55" spans="2:8" x14ac:dyDescent="0.45">
      <c r="B55" s="6" t="s">
        <v>46</v>
      </c>
      <c r="C55" s="55">
        <v>0</v>
      </c>
      <c r="D55" s="37">
        <v>47.109462999999998</v>
      </c>
      <c r="E55" s="8"/>
      <c r="F55" s="26">
        <v>0</v>
      </c>
    </row>
    <row r="56" spans="2:8" x14ac:dyDescent="0.45">
      <c r="B56" s="6" t="s">
        <v>47</v>
      </c>
      <c r="C56" s="55">
        <v>0</v>
      </c>
      <c r="D56" s="37">
        <v>48.775999999999996</v>
      </c>
      <c r="E56" s="8"/>
      <c r="F56" s="26">
        <v>0</v>
      </c>
    </row>
    <row r="57" spans="2:8" x14ac:dyDescent="0.45">
      <c r="B57" s="6" t="s">
        <v>52</v>
      </c>
      <c r="C57" s="55">
        <v>0</v>
      </c>
      <c r="D57" s="37">
        <v>6.8304</v>
      </c>
      <c r="E57" s="8"/>
      <c r="F57" s="26">
        <v>0</v>
      </c>
    </row>
    <row r="58" spans="2:8" collapsed="1" x14ac:dyDescent="0.45">
      <c r="B58" s="16" t="s">
        <v>53</v>
      </c>
      <c r="C58" s="56"/>
      <c r="D58" s="45">
        <f>SUM(D41:D57)</f>
        <v>876.54043100000001</v>
      </c>
      <c r="E58" s="17"/>
      <c r="F58" s="33">
        <f>SUM(F41:F57)</f>
        <v>0</v>
      </c>
    </row>
    <row r="59" spans="2:8" x14ac:dyDescent="0.45">
      <c r="B59" s="18" t="s">
        <v>62</v>
      </c>
      <c r="C59" s="57"/>
      <c r="D59" s="46">
        <f>SUM(D36,D39,D58)</f>
        <v>1613.8504309999998</v>
      </c>
      <c r="E59" s="19"/>
      <c r="F59" s="34">
        <f>SUM(F36,F39,F58)</f>
        <v>171.31</v>
      </c>
    </row>
    <row r="60" spans="2:8" x14ac:dyDescent="0.45">
      <c r="B60" s="58" t="s">
        <v>60</v>
      </c>
      <c r="C60" s="58"/>
      <c r="D60" s="58"/>
      <c r="E60" s="58"/>
      <c r="F60" s="58"/>
    </row>
    <row r="61" spans="2:8" x14ac:dyDescent="0.45">
      <c r="B61" s="2"/>
      <c r="C61" s="2"/>
    </row>
    <row r="62" spans="2:8" x14ac:dyDescent="0.45">
      <c r="B62" s="2"/>
      <c r="C62" s="2"/>
      <c r="E62" s="22"/>
    </row>
  </sheetData>
  <mergeCells count="3">
    <mergeCell ref="B60:F60"/>
    <mergeCell ref="B1:F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2026 CJ - Full BP Table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Werner, Nicholas</cp:lastModifiedBy>
  <dcterms:created xsi:type="dcterms:W3CDTF">2025-05-07T20:26:22Z</dcterms:created>
  <dcterms:modified xsi:type="dcterms:W3CDTF">2025-06-05T14:05:11Z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a5198339-fd09-49a7-a3de-330a64e2ecc9</vt:lpwstr>
  </property>
  <property fmtid="{D5CDD505-2E9C-101B-9397-08002B2CF9AE}" pid="3" name="ContainsCUI">
    <vt:lpwstr>No</vt:lpwstr>
  </property>
</Properties>
</file>