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4AD51661-9172-426B-8D72-729E9692408D}" xr6:coauthVersionLast="47" xr6:coauthVersionMax="47" xr10:uidLastSave="{00000000-0000-0000-0000-000000000000}"/>
  <bookViews>
    <workbookView xWindow="-28920" yWindow="15" windowWidth="29040" windowHeight="17520" tabRatio="655" xr2:uid="{00000000-000D-0000-FFFF-FFFF00000000}"/>
  </bookViews>
  <sheets>
    <sheet name="NSF Fellowships" sheetId="9" r:id="rId1"/>
  </sheets>
  <definedNames>
    <definedName name="_xlnm.Print_Area" localSheetId="0">'NSF Fellowships'!$A$1:$F$24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4" i="9" l="1"/>
  <c r="E24" i="9"/>
  <c r="F24" i="9" s="1"/>
  <c r="B24" i="9"/>
  <c r="F13" i="9"/>
  <c r="E13" i="9"/>
  <c r="D13" i="9"/>
  <c r="B13" i="9"/>
  <c r="F7" i="9"/>
  <c r="E7" i="9"/>
  <c r="D7" i="9"/>
  <c r="B7" i="9"/>
  <c r="E12" i="9" l="1"/>
  <c r="F12" i="9" s="1"/>
  <c r="E8" i="9"/>
  <c r="F8" i="9" s="1"/>
  <c r="E9" i="9"/>
  <c r="F9" i="9" s="1"/>
  <c r="E10" i="9"/>
  <c r="F10" i="9" s="1"/>
  <c r="E14" i="9" l="1"/>
  <c r="E23" i="9" l="1"/>
  <c r="F23" i="9" s="1"/>
  <c r="E22" i="9"/>
  <c r="F22" i="9" s="1"/>
  <c r="E21" i="9"/>
  <c r="F21" i="9" s="1"/>
  <c r="E20" i="9"/>
  <c r="F20" i="9" s="1"/>
  <c r="E19" i="9"/>
  <c r="F19" i="9" s="1"/>
  <c r="E18" i="9"/>
  <c r="F18" i="9" s="1"/>
  <c r="E17" i="9"/>
  <c r="F17" i="9" s="1"/>
  <c r="E16" i="9"/>
  <c r="F16" i="9" s="1"/>
  <c r="E15" i="9"/>
  <c r="F15" i="9" s="1"/>
  <c r="F14" i="9" l="1"/>
</calcChain>
</file>

<file path=xl/sharedStrings.xml><?xml version="1.0" encoding="utf-8"?>
<sst xmlns="http://schemas.openxmlformats.org/spreadsheetml/2006/main" count="33" uniqueCount="33">
  <si>
    <t>(Dollars in Millions)</t>
  </si>
  <si>
    <t>Amount</t>
  </si>
  <si>
    <t>Percent</t>
  </si>
  <si>
    <t>Geosciences Postdoctoral Fellowships</t>
  </si>
  <si>
    <t>Postdoctoral Research Fellowships in Biology (PRFB)</t>
  </si>
  <si>
    <t>SPRF-Broadening Participation</t>
  </si>
  <si>
    <t>SPRF-Fundamental Research</t>
  </si>
  <si>
    <t>NATIONAL SCIENCE FOUNDATION</t>
  </si>
  <si>
    <t>MPS ASCEND Postdoctoral Research Fellowships</t>
  </si>
  <si>
    <t>Entreprenural Fellowships</t>
  </si>
  <si>
    <t>Astronomy and Astrophysics Postdoctoral Fellowships</t>
  </si>
  <si>
    <t xml:space="preserve">Mathematical Sciences Postdoctoral Research Fellowships </t>
  </si>
  <si>
    <t>STEM Education Postdoctoral Research Fellowships</t>
  </si>
  <si>
    <t>Engineering Postoctoral Fellowships (eFellows)</t>
  </si>
  <si>
    <t>FY 2026 BUDGET REQUEST TO CONGRESS</t>
  </si>
  <si>
    <t>FY 2024
Current
Plan</t>
  </si>
  <si>
    <t>FY 2025
(TBD)</t>
  </si>
  <si>
    <t>FY 2026
Request</t>
  </si>
  <si>
    <t>Change over 
FY 2024 Current Plan</t>
  </si>
  <si>
    <t>Fellowships and Scholarships</t>
  </si>
  <si>
    <t>[144.41]</t>
  </si>
  <si>
    <t>Robert Noyce Scholarship (Noyce) Program</t>
  </si>
  <si>
    <t>CyberCorps®: Scholarship for Service (SFS)</t>
  </si>
  <si>
    <t>Graduate Research Fellowship Program (GRFP)</t>
  </si>
  <si>
    <t>NSF Research Traineeship (NRT)</t>
  </si>
  <si>
    <t>[112.85]</t>
  </si>
  <si>
    <t>[-31.56]</t>
  </si>
  <si>
    <t>[-21.9%]</t>
  </si>
  <si>
    <t>Postdoctoral Programs</t>
  </si>
  <si>
    <t>FELLOWSHIPS, SCHOLARSHIPS, AND POSTDOCTORAL PROGRAMS</t>
  </si>
  <si>
    <t>Total</t>
  </si>
  <si>
    <r>
      <t>NSF Scholarships in STEM (S-STEM) (H-1B)</t>
    </r>
    <r>
      <rPr>
        <vertAlign val="superscript"/>
        <sz val="11"/>
        <color theme="1"/>
        <rFont val="Open Sans"/>
      </rPr>
      <t>1</t>
    </r>
  </si>
  <si>
    <r>
      <rPr>
        <vertAlign val="superscript"/>
        <sz val="10"/>
        <color theme="1"/>
        <rFont val="Open Sans"/>
      </rPr>
      <t>1</t>
    </r>
    <r>
      <rPr>
        <sz val="10"/>
        <color theme="1"/>
        <rFont val="Open Sans"/>
      </rPr>
      <t xml:space="preserve"> Totals exclude H-1B Visa funded programs (S-STEM).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</si>
</sst>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\-#,##0.00;&quot;-&quot;??"/>
    <numFmt numFmtId="165" formatCode="0.0%;\-0.0%;&quot;-&quot;??"/>
    <numFmt numFmtId="166" formatCode="&quot;$&quot;#,##0.00;\-&quot;$&quot;#,##0.00;&quot;-&quot;??"/>
    <numFmt numFmtId="167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pen Sans"/>
    </font>
    <font>
      <sz val="11"/>
      <color rgb="FF000000"/>
      <name val="Calibri"/>
      <family val="2"/>
      <scheme val="minor"/>
    </font>
    <font>
      <b/>
      <sz val="11"/>
      <name val="Open Sans"/>
    </font>
    <font>
      <sz val="11"/>
      <name val="Open Sans"/>
    </font>
    <font>
      <b/>
      <sz val="10"/>
      <color theme="1"/>
      <name val="Open Sans"/>
    </font>
    <font>
      <sz val="9"/>
      <color theme="1"/>
      <name val="Open Sans"/>
    </font>
    <font>
      <sz val="10"/>
      <name val="Arial"/>
    </font>
    <font>
      <b/>
      <sz val="11"/>
      <color theme="1"/>
      <name val="Open Sans"/>
    </font>
    <font>
      <sz val="10"/>
      <color theme="1"/>
      <name val="Open Sans"/>
    </font>
    <font>
      <vertAlign val="superscript"/>
      <sz val="10"/>
      <color theme="1"/>
      <name val="Open Sans"/>
    </font>
    <font>
      <vertAlign val="superscript"/>
      <sz val="11"/>
      <color theme="1"/>
      <name val="Open Sans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9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2" applyFont="1"/>
    <xf numFmtId="0" fontId="6" fillId="0" borderId="0" xfId="0" applyFont="1"/>
    <xf numFmtId="165" fontId="3" fillId="0" borderId="6" xfId="2" applyNumberFormat="1" applyFont="1" applyBorder="1" applyAlignment="1">
      <alignment horizontal="right" vertical="top"/>
    </xf>
    <xf numFmtId="0" fontId="8" fillId="0" borderId="0" xfId="0" applyFont="1" applyAlignment="1">
      <alignment vertical="top" wrapText="1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11" fillId="0" borderId="0" xfId="2" applyFont="1"/>
    <xf numFmtId="165" fontId="3" fillId="0" borderId="15" xfId="2" applyNumberFormat="1" applyFont="1" applyBorder="1" applyAlignment="1">
      <alignment horizontal="right" vertical="top"/>
    </xf>
    <xf numFmtId="167" fontId="6" fillId="0" borderId="0" xfId="5" applyNumberFormat="1" applyFont="1"/>
    <xf numFmtId="165" fontId="3" fillId="0" borderId="11" xfId="2" applyNumberFormat="1" applyFont="1" applyBorder="1" applyAlignment="1">
      <alignment horizontal="right" vertical="top"/>
    </xf>
    <xf numFmtId="165" fontId="10" fillId="2" borderId="15" xfId="2" applyNumberFormat="1" applyFont="1" applyFill="1" applyBorder="1" applyAlignment="1">
      <alignment horizontal="right" vertical="top"/>
    </xf>
    <xf numFmtId="0" fontId="3" fillId="0" borderId="16" xfId="2" applyFont="1" applyBorder="1"/>
    <xf numFmtId="0" fontId="10" fillId="2" borderId="14" xfId="2" applyFont="1" applyFill="1" applyBorder="1" applyAlignment="1" applyProtection="1">
      <alignment wrapText="1" readingOrder="1"/>
      <protection locked="0"/>
    </xf>
    <xf numFmtId="166" fontId="10" fillId="2" borderId="13" xfId="2" applyNumberFormat="1" applyFont="1" applyFill="1" applyBorder="1" applyAlignment="1">
      <alignment vertical="top"/>
    </xf>
    <xf numFmtId="166" fontId="10" fillId="2" borderId="12" xfId="2" applyNumberFormat="1" applyFont="1" applyFill="1" applyBorder="1" applyAlignment="1">
      <alignment vertical="top"/>
    </xf>
    <xf numFmtId="0" fontId="3" fillId="0" borderId="18" xfId="2" applyFont="1" applyBorder="1" applyAlignment="1" applyProtection="1">
      <alignment wrapText="1" readingOrder="1"/>
      <protection locked="0"/>
    </xf>
    <xf numFmtId="164" fontId="3" fillId="0" borderId="8" xfId="2" applyNumberFormat="1" applyFont="1" applyBorder="1" applyAlignment="1" applyProtection="1">
      <alignment vertical="top"/>
      <protection locked="0"/>
    </xf>
    <xf numFmtId="164" fontId="3" fillId="0" borderId="0" xfId="2" applyNumberFormat="1" applyFont="1" applyAlignment="1" applyProtection="1">
      <alignment vertical="top"/>
      <protection locked="0"/>
    </xf>
    <xf numFmtId="164" fontId="3" fillId="0" borderId="4" xfId="2" applyNumberFormat="1" applyFont="1" applyBorder="1" applyAlignment="1">
      <alignment vertical="top"/>
    </xf>
    <xf numFmtId="164" fontId="3" fillId="0" borderId="8" xfId="2" applyNumberFormat="1" applyFont="1" applyBorder="1" applyAlignment="1" applyProtection="1">
      <alignment horizontal="right" vertical="top"/>
      <protection locked="0"/>
    </xf>
    <xf numFmtId="164" fontId="3" fillId="0" borderId="0" xfId="2" applyNumberFormat="1" applyFont="1" applyAlignment="1" applyProtection="1">
      <alignment horizontal="right" vertical="top"/>
      <protection locked="0"/>
    </xf>
    <xf numFmtId="164" fontId="3" fillId="0" borderId="4" xfId="2" applyNumberFormat="1" applyFont="1" applyBorder="1" applyAlignment="1">
      <alignment horizontal="right" vertical="top"/>
    </xf>
    <xf numFmtId="0" fontId="3" fillId="0" borderId="19" xfId="2" applyFont="1" applyBorder="1" applyAlignment="1" applyProtection="1">
      <alignment wrapText="1" readingOrder="1"/>
      <protection locked="0"/>
    </xf>
    <xf numFmtId="0" fontId="10" fillId="2" borderId="19" xfId="2" applyFont="1" applyFill="1" applyBorder="1" applyAlignment="1" applyProtection="1">
      <alignment wrapText="1" readingOrder="1"/>
      <protection locked="0"/>
    </xf>
    <xf numFmtId="164" fontId="3" fillId="0" borderId="9" xfId="2" applyNumberFormat="1" applyFont="1" applyBorder="1" applyAlignment="1" applyProtection="1">
      <alignment vertical="top"/>
      <protection locked="0"/>
    </xf>
    <xf numFmtId="164" fontId="3" fillId="0" borderId="2" xfId="2" applyNumberFormat="1" applyFont="1" applyBorder="1" applyAlignment="1" applyProtection="1">
      <alignment vertical="top"/>
      <protection locked="0"/>
    </xf>
    <xf numFmtId="164" fontId="3" fillId="0" borderId="10" xfId="2" applyNumberFormat="1" applyFont="1" applyBorder="1" applyAlignment="1">
      <alignment vertical="top"/>
    </xf>
    <xf numFmtId="0" fontId="10" fillId="3" borderId="16" xfId="2" applyFont="1" applyFill="1" applyBorder="1" applyAlignment="1" applyProtection="1">
      <alignment wrapText="1" readingOrder="1"/>
      <protection locked="0"/>
    </xf>
    <xf numFmtId="166" fontId="10" fillId="3" borderId="9" xfId="2" applyNumberFormat="1" applyFont="1" applyFill="1" applyBorder="1" applyAlignment="1">
      <alignment vertical="top"/>
    </xf>
    <xf numFmtId="166" fontId="10" fillId="3" borderId="2" xfId="2" applyNumberFormat="1" applyFont="1" applyFill="1" applyBorder="1" applyAlignment="1">
      <alignment vertical="top"/>
    </xf>
    <xf numFmtId="166" fontId="10" fillId="3" borderId="10" xfId="2" applyNumberFormat="1" applyFont="1" applyFill="1" applyBorder="1" applyAlignment="1">
      <alignment vertical="top"/>
    </xf>
    <xf numFmtId="167" fontId="10" fillId="3" borderId="11" xfId="3" applyNumberFormat="1" applyFont="1" applyFill="1" applyBorder="1" applyAlignment="1">
      <alignment horizontal="right" vertical="top"/>
    </xf>
    <xf numFmtId="0" fontId="7" fillId="0" borderId="7" xfId="0" applyFont="1" applyBorder="1" applyAlignment="1">
      <alignment horizontal="right" wrapText="1"/>
    </xf>
    <xf numFmtId="0" fontId="7" fillId="0" borderId="9" xfId="0" applyFont="1" applyBorder="1" applyAlignment="1">
      <alignment horizontal="right" wrapText="1"/>
    </xf>
    <xf numFmtId="0" fontId="7" fillId="0" borderId="1" xfId="0" applyFont="1" applyBorder="1" applyAlignment="1">
      <alignment horizontal="right" wrapText="1"/>
    </xf>
    <xf numFmtId="0" fontId="7" fillId="0" borderId="2" xfId="0" applyFont="1" applyBorder="1" applyAlignment="1">
      <alignment horizontal="right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5" fillId="0" borderId="0" xfId="2" applyFont="1" applyAlignment="1" applyProtection="1">
      <alignment horizontal="center" wrapText="1" readingOrder="1"/>
      <protection locked="0"/>
    </xf>
    <xf numFmtId="0" fontId="6" fillId="0" borderId="2" xfId="2" applyFont="1" applyBorder="1" applyAlignment="1" applyProtection="1">
      <alignment horizontal="center" wrapText="1" readingOrder="1"/>
      <protection locked="0"/>
    </xf>
    <xf numFmtId="0" fontId="3" fillId="0" borderId="17" xfId="2" applyFont="1" applyBorder="1" applyAlignment="1" applyProtection="1">
      <alignment horizontal="center" wrapText="1" readingOrder="1"/>
      <protection locked="0"/>
    </xf>
    <xf numFmtId="0" fontId="3" fillId="0" borderId="16" xfId="2" applyFont="1" applyBorder="1" applyAlignment="1" applyProtection="1">
      <alignment horizontal="center" wrapText="1" readingOrder="1"/>
      <protection locked="0"/>
    </xf>
  </cellXfs>
  <cellStyles count="6">
    <cellStyle name="Normal" xfId="0" builtinId="0"/>
    <cellStyle name="Normal 2" xfId="1" xr:uid="{00000000-0005-0000-0000-000002000000}"/>
    <cellStyle name="Normal 3" xfId="4" xr:uid="{7799BAB8-6487-424F-9FA5-75CD0A8AD792}"/>
    <cellStyle name="Normal 4" xfId="2" xr:uid="{00000000-0005-0000-0000-000003000000}"/>
    <cellStyle name="Percent" xfId="5" builtinId="5"/>
    <cellStyle name="Percent 3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708090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6D8F2F-50E0-4986-91BF-6C4CB6320899}">
  <sheetPr>
    <pageSetUpPr fitToPage="1"/>
  </sheetPr>
  <dimension ref="A1:I25"/>
  <sheetViews>
    <sheetView showGridLines="0" tabSelected="1" zoomScale="80" zoomScaleNormal="80" workbookViewId="0">
      <selection sqref="A1:F1"/>
    </sheetView>
  </sheetViews>
  <sheetFormatPr defaultColWidth="9.1796875" defaultRowHeight="18" x14ac:dyDescent="0.55000000000000004"/>
  <cols>
    <col min="1" max="1" width="81.453125" style="1" customWidth="1"/>
    <col min="2" max="6" width="13.54296875" style="1" customWidth="1"/>
    <col min="7" max="7" width="15.1796875" style="2" customWidth="1"/>
    <col min="8" max="16384" width="9.1796875" style="2"/>
  </cols>
  <sheetData>
    <row r="1" spans="1:9" x14ac:dyDescent="0.55000000000000004">
      <c r="A1" s="39" t="s">
        <v>7</v>
      </c>
      <c r="B1" s="39"/>
      <c r="C1" s="39"/>
      <c r="D1" s="39"/>
      <c r="E1" s="39"/>
      <c r="F1" s="39"/>
    </row>
    <row r="2" spans="1:9" x14ac:dyDescent="0.55000000000000004">
      <c r="A2" s="39" t="s">
        <v>29</v>
      </c>
      <c r="B2" s="39"/>
      <c r="C2" s="39"/>
      <c r="D2" s="39"/>
      <c r="E2" s="39"/>
      <c r="F2" s="39"/>
    </row>
    <row r="3" spans="1:9" x14ac:dyDescent="0.55000000000000004">
      <c r="A3" s="39" t="s">
        <v>14</v>
      </c>
      <c r="B3" s="39"/>
      <c r="C3" s="39"/>
      <c r="D3" s="39"/>
      <c r="E3" s="39"/>
      <c r="F3" s="39"/>
    </row>
    <row r="4" spans="1:9" ht="18.5" thickBot="1" x14ac:dyDescent="0.6">
      <c r="A4" s="40" t="s">
        <v>0</v>
      </c>
      <c r="B4" s="40"/>
      <c r="C4" s="40"/>
      <c r="D4" s="40"/>
      <c r="E4" s="40"/>
      <c r="F4" s="40"/>
    </row>
    <row r="5" spans="1:9" ht="33" customHeight="1" x14ac:dyDescent="0.55000000000000004">
      <c r="A5" s="41"/>
      <c r="B5" s="33" t="s">
        <v>15</v>
      </c>
      <c r="C5" s="33" t="s">
        <v>16</v>
      </c>
      <c r="D5" s="35" t="s">
        <v>17</v>
      </c>
      <c r="E5" s="37" t="s">
        <v>18</v>
      </c>
      <c r="F5" s="38"/>
      <c r="G5"/>
    </row>
    <row r="6" spans="1:9" ht="18.5" thickBot="1" x14ac:dyDescent="0.6">
      <c r="A6" s="42"/>
      <c r="B6" s="34"/>
      <c r="C6" s="34"/>
      <c r="D6" s="36"/>
      <c r="E6" s="5" t="s">
        <v>1</v>
      </c>
      <c r="F6" s="6" t="s">
        <v>2</v>
      </c>
      <c r="G6"/>
    </row>
    <row r="7" spans="1:9" ht="18.75" customHeight="1" x14ac:dyDescent="0.55000000000000004">
      <c r="A7" s="13" t="s">
        <v>19</v>
      </c>
      <c r="B7" s="14">
        <f>SUM(B8:B12)</f>
        <v>472.52</v>
      </c>
      <c r="C7" s="15"/>
      <c r="D7" s="14">
        <f>SUM(D8:D12)</f>
        <v>167.22</v>
      </c>
      <c r="E7" s="15">
        <f>D7-B7</f>
        <v>-305.29999999999995</v>
      </c>
      <c r="F7" s="11">
        <f>IFERROR(E7/B7, "N/A")</f>
        <v>-0.64611021755692877</v>
      </c>
      <c r="G7"/>
    </row>
    <row r="8" spans="1:9" ht="18.75" customHeight="1" x14ac:dyDescent="0.55000000000000004">
      <c r="A8" s="16" t="s">
        <v>22</v>
      </c>
      <c r="B8" s="17">
        <v>63</v>
      </c>
      <c r="C8" s="17"/>
      <c r="D8" s="18">
        <v>21.71</v>
      </c>
      <c r="E8" s="19">
        <f>D8-B8</f>
        <v>-41.29</v>
      </c>
      <c r="F8" s="3">
        <f>IFERROR(E8/B8, "N/A")</f>
        <v>-0.65539682539682542</v>
      </c>
      <c r="G8"/>
    </row>
    <row r="9" spans="1:9" ht="18.75" customHeight="1" x14ac:dyDescent="0.55000000000000004">
      <c r="A9" s="16" t="s">
        <v>23</v>
      </c>
      <c r="B9" s="17">
        <v>284.52</v>
      </c>
      <c r="C9" s="17"/>
      <c r="D9" s="18">
        <v>127.29</v>
      </c>
      <c r="E9" s="19">
        <f>D9-B9</f>
        <v>-157.22999999999996</v>
      </c>
      <c r="F9" s="3">
        <f>IFERROR(E9/B9, "N/A")</f>
        <v>-0.55261493040911003</v>
      </c>
      <c r="G9"/>
    </row>
    <row r="10" spans="1:9" ht="18.75" customHeight="1" x14ac:dyDescent="0.55000000000000004">
      <c r="A10" s="16" t="s">
        <v>24</v>
      </c>
      <c r="B10" s="17">
        <v>58</v>
      </c>
      <c r="C10" s="17"/>
      <c r="D10" s="18">
        <v>0</v>
      </c>
      <c r="E10" s="19">
        <f>D10-B10</f>
        <v>-58</v>
      </c>
      <c r="F10" s="3">
        <f>IFERROR(E10/B10, "N/A")</f>
        <v>-1</v>
      </c>
      <c r="G10"/>
    </row>
    <row r="11" spans="1:9" ht="18.75" customHeight="1" x14ac:dyDescent="0.55000000000000004">
      <c r="A11" s="16" t="s">
        <v>31</v>
      </c>
      <c r="B11" s="20" t="s">
        <v>20</v>
      </c>
      <c r="C11" s="17"/>
      <c r="D11" s="21" t="s">
        <v>25</v>
      </c>
      <c r="E11" s="22" t="s">
        <v>26</v>
      </c>
      <c r="F11" s="3" t="s">
        <v>27</v>
      </c>
      <c r="G11"/>
    </row>
    <row r="12" spans="1:9" ht="18.75" customHeight="1" x14ac:dyDescent="0.55000000000000004">
      <c r="A12" s="23" t="s">
        <v>21</v>
      </c>
      <c r="B12" s="17">
        <v>67</v>
      </c>
      <c r="C12" s="17"/>
      <c r="D12" s="18">
        <v>18.22</v>
      </c>
      <c r="E12" s="19">
        <f t="shared" ref="E12" si="0">D12-B12</f>
        <v>-48.78</v>
      </c>
      <c r="F12" s="8">
        <f t="shared" ref="F12" si="1">IFERROR(E12/B12, "N/A")</f>
        <v>-0.72805970149253729</v>
      </c>
      <c r="G12"/>
      <c r="H12" s="9"/>
    </row>
    <row r="13" spans="1:9" ht="18.75" customHeight="1" x14ac:dyDescent="0.55000000000000004">
      <c r="A13" s="24" t="s">
        <v>28</v>
      </c>
      <c r="B13" s="14">
        <f>SUM(B14:B23)</f>
        <v>65.03</v>
      </c>
      <c r="C13" s="15"/>
      <c r="D13" s="14">
        <f>SUM(D14:D23)</f>
        <v>5.62</v>
      </c>
      <c r="E13" s="15">
        <f>D13-B13</f>
        <v>-59.410000000000004</v>
      </c>
      <c r="F13" s="11">
        <f>IFERROR(E13/B13, "N/A")</f>
        <v>-0.91357834845455943</v>
      </c>
      <c r="G13"/>
    </row>
    <row r="14" spans="1:9" x14ac:dyDescent="0.55000000000000004">
      <c r="A14" s="16" t="s">
        <v>10</v>
      </c>
      <c r="B14" s="17">
        <v>2.4</v>
      </c>
      <c r="C14" s="17"/>
      <c r="D14" s="18">
        <v>0</v>
      </c>
      <c r="E14" s="19">
        <f>D14-B14</f>
        <v>-2.4</v>
      </c>
      <c r="F14" s="3">
        <f t="shared" ref="F14:F23" si="2">IFERROR(E14/B14, "N/A")</f>
        <v>-1</v>
      </c>
      <c r="G14"/>
      <c r="I14" s="9"/>
    </row>
    <row r="15" spans="1:9" x14ac:dyDescent="0.55000000000000004">
      <c r="A15" s="16" t="s">
        <v>13</v>
      </c>
      <c r="B15" s="17">
        <v>3</v>
      </c>
      <c r="C15" s="17"/>
      <c r="D15" s="18">
        <v>0</v>
      </c>
      <c r="E15" s="19">
        <f t="shared" ref="E15:E23" si="3">D15-B15</f>
        <v>-3</v>
      </c>
      <c r="F15" s="3">
        <f t="shared" si="2"/>
        <v>-1</v>
      </c>
      <c r="G15"/>
    </row>
    <row r="16" spans="1:9" x14ac:dyDescent="0.55000000000000004">
      <c r="A16" s="16" t="s">
        <v>9</v>
      </c>
      <c r="B16" s="17">
        <v>4.12</v>
      </c>
      <c r="C16" s="17"/>
      <c r="D16" s="18">
        <v>4.12</v>
      </c>
      <c r="E16" s="19">
        <f t="shared" si="3"/>
        <v>0</v>
      </c>
      <c r="F16" s="3">
        <f t="shared" si="2"/>
        <v>0</v>
      </c>
      <c r="G16"/>
    </row>
    <row r="17" spans="1:7" x14ac:dyDescent="0.55000000000000004">
      <c r="A17" s="16" t="s">
        <v>3</v>
      </c>
      <c r="B17" s="17">
        <v>10.8</v>
      </c>
      <c r="C17" s="17"/>
      <c r="D17" s="18">
        <v>0</v>
      </c>
      <c r="E17" s="19">
        <f t="shared" si="3"/>
        <v>-10.8</v>
      </c>
      <c r="F17" s="3">
        <f t="shared" si="2"/>
        <v>-1</v>
      </c>
      <c r="G17"/>
    </row>
    <row r="18" spans="1:7" x14ac:dyDescent="0.55000000000000004">
      <c r="A18" s="16" t="s">
        <v>11</v>
      </c>
      <c r="B18" s="17">
        <v>8.36</v>
      </c>
      <c r="C18" s="17"/>
      <c r="D18" s="18">
        <v>0</v>
      </c>
      <c r="E18" s="19">
        <f t="shared" si="3"/>
        <v>-8.36</v>
      </c>
      <c r="F18" s="3">
        <f t="shared" si="2"/>
        <v>-1</v>
      </c>
      <c r="G18"/>
    </row>
    <row r="19" spans="1:7" x14ac:dyDescent="0.55000000000000004">
      <c r="A19" s="16" t="s">
        <v>8</v>
      </c>
      <c r="B19" s="17">
        <v>8.25</v>
      </c>
      <c r="C19" s="17"/>
      <c r="D19" s="18">
        <v>0</v>
      </c>
      <c r="E19" s="19">
        <f t="shared" si="3"/>
        <v>-8.25</v>
      </c>
      <c r="F19" s="3">
        <f t="shared" si="2"/>
        <v>-1</v>
      </c>
      <c r="G19"/>
    </row>
    <row r="20" spans="1:7" x14ac:dyDescent="0.55000000000000004">
      <c r="A20" s="16" t="s">
        <v>4</v>
      </c>
      <c r="B20" s="17">
        <v>17.100000000000001</v>
      </c>
      <c r="C20" s="17"/>
      <c r="D20" s="18">
        <v>0</v>
      </c>
      <c r="E20" s="19">
        <f t="shared" si="3"/>
        <v>-17.100000000000001</v>
      </c>
      <c r="F20" s="3">
        <f t="shared" si="2"/>
        <v>-1</v>
      </c>
      <c r="G20"/>
    </row>
    <row r="21" spans="1:7" x14ac:dyDescent="0.55000000000000004">
      <c r="A21" s="16" t="s">
        <v>5</v>
      </c>
      <c r="B21" s="17">
        <v>1.5</v>
      </c>
      <c r="C21" s="17"/>
      <c r="D21" s="18">
        <v>0</v>
      </c>
      <c r="E21" s="19">
        <f t="shared" si="3"/>
        <v>-1.5</v>
      </c>
      <c r="F21" s="3">
        <f t="shared" si="2"/>
        <v>-1</v>
      </c>
      <c r="G21"/>
    </row>
    <row r="22" spans="1:7" x14ac:dyDescent="0.55000000000000004">
      <c r="A22" s="16" t="s">
        <v>6</v>
      </c>
      <c r="B22" s="17">
        <v>1.5</v>
      </c>
      <c r="C22" s="17"/>
      <c r="D22" s="18">
        <v>1.5</v>
      </c>
      <c r="E22" s="19">
        <f t="shared" si="3"/>
        <v>0</v>
      </c>
      <c r="F22" s="3">
        <f t="shared" si="2"/>
        <v>0</v>
      </c>
      <c r="G22"/>
    </row>
    <row r="23" spans="1:7" ht="18.5" thickBot="1" x14ac:dyDescent="0.6">
      <c r="A23" s="12" t="s">
        <v>12</v>
      </c>
      <c r="B23" s="25">
        <v>8</v>
      </c>
      <c r="C23" s="25"/>
      <c r="D23" s="26">
        <v>0</v>
      </c>
      <c r="E23" s="27">
        <f t="shared" si="3"/>
        <v>-8</v>
      </c>
      <c r="F23" s="10">
        <f t="shared" si="2"/>
        <v>-1</v>
      </c>
      <c r="G23"/>
    </row>
    <row r="24" spans="1:7" ht="18.5" thickBot="1" x14ac:dyDescent="0.6">
      <c r="A24" s="28" t="s">
        <v>30</v>
      </c>
      <c r="B24" s="29">
        <f>SUM(B7,B13)</f>
        <v>537.54999999999995</v>
      </c>
      <c r="C24" s="29"/>
      <c r="D24" s="30">
        <f>SUM(D7,D13)</f>
        <v>172.84</v>
      </c>
      <c r="E24" s="31">
        <f>D24-B24</f>
        <v>-364.70999999999992</v>
      </c>
      <c r="F24" s="32">
        <f>IFERROR(E24/B24, "N/A")</f>
        <v>-0.67846711933773596</v>
      </c>
      <c r="G24"/>
    </row>
    <row r="25" spans="1:7" x14ac:dyDescent="0.55000000000000004">
      <c r="A25" s="7" t="s">
        <v>32</v>
      </c>
      <c r="B25" s="4"/>
      <c r="C25" s="4"/>
      <c r="D25" s="4"/>
      <c r="E25" s="4"/>
      <c r="F25" s="4"/>
    </row>
  </sheetData>
  <mergeCells count="9">
    <mergeCell ref="B5:B6"/>
    <mergeCell ref="D5:D6"/>
    <mergeCell ref="E5:F5"/>
    <mergeCell ref="A1:F1"/>
    <mergeCell ref="A2:F2"/>
    <mergeCell ref="A3:F3"/>
    <mergeCell ref="A4:F4"/>
    <mergeCell ref="C5:C6"/>
    <mergeCell ref="A5:A6"/>
  </mergeCells>
  <printOptions horizontalCentered="1"/>
  <pageMargins left="0.5" right="0.5" top="0.5" bottom="0.5" header="0.5" footer="0.5"/>
  <pageSetup scale="70" orientation="portrait" r:id="rId1"/>
  <headerFooter differentFirst="1" alignWithMargins="0">
    <oddHeader>&amp;C&amp;"Microsoft Sans Serif,Bold"CUI//SP-BUDG//FED ONLY</oddHeader>
    <oddFooter>&amp;L&amp;C&amp;R</oddFooter>
    <firstHeader>&amp;C&amp;"Microsoft Sans Serif,Bold"CUI//SP-BUDG//FED ONLY</firstHeader>
    <firstFooter>&amp;LCUI Contact: cui@nsf.gov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NSF Fellowships</vt:lpstr>
      <vt:lpstr>'NSF Fellowships'!Print_Area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2014-08-25T21:20:03Z</dcterms:created>
  <dcterms:modified xsi:type="dcterms:W3CDTF">2025-06-02T19:24:25Z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d8eeabc3-4cc0-41d8-81c0-8d9389e603ae</vt:lpwstr>
  </property>
  <property fmtid="{D5CDD505-2E9C-101B-9397-08002B2CF9AE}" pid="3" name="VM">
    <vt:lpwstr>Yes</vt:lpwstr>
  </property>
  <property fmtid="{D5CDD505-2E9C-101B-9397-08002B2CF9AE}" pid="4" name="ContainsCUI">
    <vt:lpwstr>Yes</vt:lpwstr>
  </property>
  <property fmtid="{D5CDD505-2E9C-101B-9397-08002B2CF9AE}" pid="5" name="MarkingType">
    <vt:lpwstr>Specified</vt:lpwstr>
  </property>
  <property fmtid="{D5CDD505-2E9C-101B-9397-08002B2CF9AE}" pid="6" name="CUIList">
    <vt:lpwstr>Short_List</vt:lpwstr>
  </property>
  <property fmtid="{D5CDD505-2E9C-101B-9397-08002B2CF9AE}" pid="7" name="CUIMarking">
    <vt:lpwstr>SP-BUDG</vt:lpwstr>
  </property>
  <property fmtid="{D5CDD505-2E9C-101B-9397-08002B2CF9AE}" pid="8" name="DisseminationNeeded">
    <vt:lpwstr>Yes</vt:lpwstr>
  </property>
  <property fmtid="{D5CDD505-2E9C-101B-9397-08002B2CF9AE}" pid="9" name="Dissemination">
    <vt:lpwstr>FED ONLY</vt:lpwstr>
  </property>
  <property fmtid="{D5CDD505-2E9C-101B-9397-08002B2CF9AE}" pid="10" name="CUIEmail">
    <vt:lpwstr>cui@nsf.gov</vt:lpwstr>
  </property>
</Properties>
</file>