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53FECD1F-3CE7-4F0B-B73B-C0ECDCFF134B}" xr6:coauthVersionLast="47" xr6:coauthVersionMax="47" xr10:uidLastSave="{A6686064-9A30-49F9-AEC4-C0E8081C3AE0}"/>
  <bookViews>
    <workbookView xWindow="-108" yWindow="-108" windowWidth="23256" windowHeight="12576" xr2:uid="{04BE1005-1521-4133-AD98-C991D5914A22}"/>
  </bookViews>
  <sheets>
    <sheet name="RI Funding by Acct &amp; Activity" sheetId="1" r:id="rId1"/>
  </sheets>
  <definedNames>
    <definedName name="_xlnm.Print_Area" localSheetId="0">'RI Funding by Acct &amp; Activity'!$A$1:$I$28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8" i="1" s="1"/>
  <c r="F22" i="1"/>
  <c r="F28" i="1" s="1"/>
  <c r="E22" i="1"/>
  <c r="E28" i="1" s="1"/>
  <c r="D22" i="1"/>
  <c r="D28" i="1" s="1"/>
  <c r="C22" i="1"/>
  <c r="C28" i="1" s="1"/>
  <c r="B22" i="1"/>
  <c r="B28" i="1" s="1"/>
  <c r="H25" i="1" l="1"/>
  <c r="I25" i="1" s="1"/>
  <c r="H21" i="1"/>
  <c r="I21" i="1" s="1"/>
  <c r="H19" i="1"/>
  <c r="I19" i="1" s="1"/>
  <c r="H26" i="1"/>
  <c r="I26" i="1" s="1"/>
  <c r="H17" i="1"/>
  <c r="I17" i="1" s="1"/>
  <c r="H20" i="1"/>
  <c r="I20" i="1" s="1"/>
  <c r="H23" i="1"/>
  <c r="I23" i="1" s="1"/>
  <c r="H27" i="1"/>
  <c r="I27" i="1" s="1"/>
  <c r="H15" i="1"/>
  <c r="I15" i="1" s="1"/>
  <c r="H11" i="1"/>
  <c r="I11" i="1" s="1"/>
  <c r="H16" i="1"/>
  <c r="I16" i="1" s="1"/>
  <c r="H10" i="1"/>
  <c r="I10" i="1" s="1"/>
  <c r="H24" i="1"/>
  <c r="I24" i="1" s="1"/>
  <c r="H13" i="1"/>
  <c r="I13" i="1" s="1"/>
  <c r="H14" i="1"/>
  <c r="I14" i="1" s="1"/>
  <c r="H18" i="1"/>
  <c r="I18" i="1" s="1"/>
  <c r="H9" i="1"/>
  <c r="I9" i="1" s="1"/>
  <c r="H28" i="1"/>
  <c r="I28" i="1" s="1"/>
  <c r="H22" i="1" l="1"/>
  <c r="I22" i="1" s="1"/>
  <c r="H12" i="1"/>
  <c r="I12" i="1" s="1"/>
</calcChain>
</file>

<file path=xl/sharedStrings.xml><?xml version="1.0" encoding="utf-8"?>
<sst xmlns="http://schemas.openxmlformats.org/spreadsheetml/2006/main" count="34" uniqueCount="34">
  <si>
    <t>NATIONAL SCIENCE FOUNDATION</t>
  </si>
  <si>
    <t>RESEARCH INFRASTRUCTURE (RI) FUNDING, BY ACCOUNT AND ACTIVITY</t>
  </si>
  <si>
    <t>FY 2025 BUDGET REQUEST TO CONGRESS</t>
  </si>
  <si>
    <t>(Dollars in Millions)</t>
  </si>
  <si>
    <t>FY 2025
Request</t>
  </si>
  <si>
    <t>FY 2025
Request
RI Funding</t>
  </si>
  <si>
    <t>Amount</t>
  </si>
  <si>
    <t>Percent</t>
  </si>
  <si>
    <t>BIO</t>
  </si>
  <si>
    <t>CISE</t>
  </si>
  <si>
    <t>ENG</t>
  </si>
  <si>
    <t>GEO</t>
  </si>
  <si>
    <t>MPS</t>
  </si>
  <si>
    <t>SBE</t>
  </si>
  <si>
    <t>TIP</t>
  </si>
  <si>
    <t>OCRSSP</t>
  </si>
  <si>
    <t>OISE</t>
  </si>
  <si>
    <t>IA</t>
  </si>
  <si>
    <t>USARC</t>
  </si>
  <si>
    <t>Mission Support Services</t>
  </si>
  <si>
    <t>R&amp;RA</t>
  </si>
  <si>
    <t>EDU</t>
  </si>
  <si>
    <t>MREFC</t>
  </si>
  <si>
    <t>AOAM</t>
  </si>
  <si>
    <t>OIG</t>
  </si>
  <si>
    <t>NSB</t>
  </si>
  <si>
    <t>Total, NSF</t>
  </si>
  <si>
    <t>GEO: OPP</t>
  </si>
  <si>
    <t>FY 2024
(TBD)</t>
  </si>
  <si>
    <t>FY 2024
(TBD)
RI Funding</t>
  </si>
  <si>
    <t>Change over</t>
  </si>
  <si>
    <t>FY 2023
Base
Plan</t>
  </si>
  <si>
    <t>FY 2023
Base
Plan
RI Funding</t>
  </si>
  <si>
    <t>FY 2023 Base
Plan 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</si>
</sst>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Open Sans"/>
    </font>
    <font>
      <sz val="11"/>
      <color theme="1"/>
      <name val="Calibri"/>
      <family val="2"/>
      <scheme val="minor"/>
    </font>
    <font>
      <sz val="10"/>
      <color rgb="FF000000"/>
      <name val="Open Sans"/>
    </font>
    <font>
      <sz val="10"/>
      <name val="Arial"/>
      <family val="2"/>
    </font>
    <font>
      <b/>
      <sz val="10"/>
      <color theme="1"/>
      <name val="Open Sans"/>
    </font>
    <font>
      <b/>
      <sz val="10"/>
      <color rgb="FF000000"/>
      <name val="Open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3" fillId="0" borderId="0" xfId="0" applyFont="1"/>
    <xf numFmtId="0" fontId="6" fillId="0" borderId="11" xfId="0" applyFont="1" applyBorder="1" applyAlignment="1">
      <alignment horizontal="right"/>
    </xf>
    <xf numFmtId="0" fontId="1" fillId="0" borderId="5" xfId="2" applyFont="1" applyBorder="1" applyAlignment="1" applyProtection="1">
      <alignment vertical="top" wrapText="1" readingOrder="1"/>
      <protection locked="0"/>
    </xf>
    <xf numFmtId="164" fontId="5" fillId="0" borderId="6" xfId="0" applyNumberFormat="1" applyFont="1" applyBorder="1"/>
    <xf numFmtId="165" fontId="5" fillId="0" borderId="6" xfId="0" applyNumberFormat="1" applyFont="1" applyBorder="1"/>
    <xf numFmtId="0" fontId="1" fillId="0" borderId="8" xfId="2" applyFont="1" applyBorder="1" applyAlignment="1" applyProtection="1">
      <alignment vertical="top" readingOrder="1"/>
      <protection locked="0"/>
    </xf>
    <xf numFmtId="165" fontId="1" fillId="0" borderId="9" xfId="0" applyNumberFormat="1" applyFont="1" applyBorder="1"/>
    <xf numFmtId="165" fontId="5" fillId="0" borderId="10" xfId="0" applyNumberFormat="1" applyFont="1" applyBorder="1"/>
    <xf numFmtId="0" fontId="1" fillId="0" borderId="8" xfId="2" applyFont="1" applyBorder="1" applyAlignment="1" applyProtection="1">
      <alignment vertical="top" wrapText="1" readingOrder="1"/>
      <protection locked="0"/>
    </xf>
    <xf numFmtId="164" fontId="1" fillId="0" borderId="9" xfId="0" applyNumberFormat="1" applyFont="1" applyBorder="1"/>
    <xf numFmtId="164" fontId="5" fillId="0" borderId="10" xfId="0" applyNumberFormat="1" applyFont="1" applyBorder="1"/>
    <xf numFmtId="0" fontId="5" fillId="0" borderId="12" xfId="2" applyFont="1" applyBorder="1" applyAlignment="1" applyProtection="1">
      <alignment vertical="center" wrapText="1" readingOrder="1"/>
      <protection locked="0"/>
    </xf>
    <xf numFmtId="164" fontId="1" fillId="0" borderId="13" xfId="0" applyNumberFormat="1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43" fontId="3" fillId="0" borderId="0" xfId="1" applyFont="1" applyFill="1"/>
    <xf numFmtId="0" fontId="6" fillId="0" borderId="10" xfId="0" applyFont="1" applyBorder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6" fontId="1" fillId="0" borderId="6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5" fillId="0" borderId="14" xfId="0" applyNumberFormat="1" applyFont="1" applyBorder="1" applyAlignment="1">
      <alignment horizontal="right"/>
    </xf>
    <xf numFmtId="0" fontId="1" fillId="0" borderId="2" xfId="2" applyFont="1" applyBorder="1" applyAlignment="1" applyProtection="1">
      <alignment horizontal="right" wrapText="1" readingOrder="1"/>
      <protection locked="0"/>
    </xf>
    <xf numFmtId="0" fontId="1" fillId="0" borderId="0" xfId="2" applyFont="1" applyAlignment="1" applyProtection="1">
      <alignment horizontal="right" wrapText="1" readingOrder="1"/>
      <protection locked="0"/>
    </xf>
    <xf numFmtId="0" fontId="1" fillId="0" borderId="9" xfId="2" applyFont="1" applyBorder="1" applyAlignment="1" applyProtection="1">
      <alignment horizontal="right" wrapText="1" readingOrder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" xfId="2" applyFont="1" applyBorder="1" applyAlignment="1" applyProtection="1">
      <alignment horizontal="center" wrapText="1" readingOrder="1"/>
      <protection locked="0"/>
    </xf>
    <xf numFmtId="0" fontId="1" fillId="0" borderId="5" xfId="2" applyFont="1" applyBorder="1" applyAlignment="1" applyProtection="1">
      <alignment horizontal="center" wrapText="1" readingOrder="1"/>
      <protection locked="0"/>
    </xf>
    <xf numFmtId="0" fontId="1" fillId="0" borderId="8" xfId="2" applyFont="1" applyBorder="1" applyAlignment="1" applyProtection="1">
      <alignment horizontal="center" wrapText="1" readingOrder="1"/>
      <protection locked="0"/>
    </xf>
    <xf numFmtId="0" fontId="5" fillId="0" borderId="3" xfId="2" applyFont="1" applyBorder="1" applyAlignment="1" applyProtection="1">
      <alignment horizontal="right" wrapText="1" readingOrder="1"/>
      <protection locked="0"/>
    </xf>
    <xf numFmtId="0" fontId="5" fillId="0" borderId="6" xfId="2" applyFont="1" applyBorder="1" applyAlignment="1" applyProtection="1">
      <alignment horizontal="right" wrapText="1" readingOrder="1"/>
      <protection locked="0"/>
    </xf>
    <xf numFmtId="0" fontId="5" fillId="0" borderId="10" xfId="2" applyFont="1" applyBorder="1" applyAlignment="1" applyProtection="1">
      <alignment horizontal="right" wrapText="1" readingOrder="1"/>
      <protection locked="0"/>
    </xf>
    <xf numFmtId="0" fontId="5" fillId="0" borderId="0" xfId="2" applyFont="1" applyAlignment="1" applyProtection="1">
      <alignment horizontal="center" vertical="top" wrapText="1" readingOrder="1"/>
      <protection locked="0"/>
    </xf>
    <xf numFmtId="0" fontId="1" fillId="0" borderId="13" xfId="2" applyFont="1" applyBorder="1" applyAlignment="1" applyProtection="1">
      <alignment horizontal="center" wrapText="1" readingOrder="1"/>
      <protection locked="0"/>
    </xf>
    <xf numFmtId="0" fontId="1" fillId="0" borderId="4" xfId="2" applyFont="1" applyBorder="1" applyAlignment="1" applyProtection="1">
      <alignment horizontal="right" wrapText="1" readingOrder="1"/>
      <protection locked="0"/>
    </xf>
    <xf numFmtId="0" fontId="1" fillId="0" borderId="7" xfId="2" applyFont="1" applyBorder="1" applyAlignment="1" applyProtection="1">
      <alignment horizontal="right" wrapText="1" readingOrder="1"/>
      <protection locked="0"/>
    </xf>
    <xf numFmtId="0" fontId="1" fillId="0" borderId="11" xfId="2" applyFont="1" applyBorder="1" applyAlignment="1" applyProtection="1">
      <alignment horizontal="right" wrapText="1" readingOrder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D7D944EB-8AC0-4FA1-8653-B0CDBF5E3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1038-1954-4457-9BE3-48D6FFBBABD0}">
  <sheetPr>
    <pageSetUpPr fitToPage="1"/>
  </sheetPr>
  <dimension ref="A1:I29"/>
  <sheetViews>
    <sheetView showGridLines="0" tabSelected="1" zoomScale="85" zoomScaleNormal="85" workbookViewId="0">
      <selection activeCell="A2" sqref="A2:I2"/>
    </sheetView>
  </sheetViews>
  <sheetFormatPr defaultColWidth="8.77734375" defaultRowHeight="15" x14ac:dyDescent="0.35"/>
  <cols>
    <col min="1" max="1" width="27.21875" style="1" customWidth="1"/>
    <col min="2" max="9" width="10.5546875" style="1" customWidth="1"/>
    <col min="10" max="16384" width="8.77734375" style="1"/>
  </cols>
  <sheetData>
    <row r="1" spans="1:9" ht="15.6" customHeigh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5.6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9" ht="15.6" customHeight="1" x14ac:dyDescent="0.35">
      <c r="A3" s="36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.6" thickBot="1" x14ac:dyDescent="0.4">
      <c r="A4" s="37" t="s">
        <v>3</v>
      </c>
      <c r="B4" s="37"/>
      <c r="C4" s="37"/>
      <c r="D4" s="37"/>
      <c r="E4" s="37"/>
      <c r="F4" s="37"/>
      <c r="G4" s="37"/>
      <c r="H4" s="37"/>
      <c r="I4" s="37"/>
    </row>
    <row r="5" spans="1:9" ht="15.6" customHeight="1" x14ac:dyDescent="0.35">
      <c r="A5" s="30"/>
      <c r="B5" s="23" t="s">
        <v>31</v>
      </c>
      <c r="C5" s="33" t="s">
        <v>32</v>
      </c>
      <c r="D5" s="38" t="s">
        <v>28</v>
      </c>
      <c r="E5" s="33" t="s">
        <v>29</v>
      </c>
      <c r="F5" s="38" t="s">
        <v>4</v>
      </c>
      <c r="G5" s="33" t="s">
        <v>5</v>
      </c>
      <c r="H5" s="41" t="s">
        <v>30</v>
      </c>
      <c r="I5" s="42"/>
    </row>
    <row r="6" spans="1:9" x14ac:dyDescent="0.35">
      <c r="A6" s="31"/>
      <c r="B6" s="24"/>
      <c r="C6" s="34"/>
      <c r="D6" s="39"/>
      <c r="E6" s="34"/>
      <c r="F6" s="39"/>
      <c r="G6" s="34"/>
      <c r="H6" s="26" t="s">
        <v>33</v>
      </c>
      <c r="I6" s="27"/>
    </row>
    <row r="7" spans="1:9" x14ac:dyDescent="0.35">
      <c r="A7" s="31"/>
      <c r="B7" s="24"/>
      <c r="C7" s="34"/>
      <c r="D7" s="39"/>
      <c r="E7" s="34"/>
      <c r="F7" s="39"/>
      <c r="G7" s="34"/>
      <c r="H7" s="28"/>
      <c r="I7" s="29"/>
    </row>
    <row r="8" spans="1:9" x14ac:dyDescent="0.35">
      <c r="A8" s="32"/>
      <c r="B8" s="25"/>
      <c r="C8" s="35"/>
      <c r="D8" s="40"/>
      <c r="E8" s="35"/>
      <c r="F8" s="40"/>
      <c r="G8" s="35"/>
      <c r="H8" s="2" t="s">
        <v>6</v>
      </c>
      <c r="I8" s="17" t="s">
        <v>7</v>
      </c>
    </row>
    <row r="9" spans="1:9" x14ac:dyDescent="0.35">
      <c r="A9" s="3" t="s">
        <v>8</v>
      </c>
      <c r="B9" s="18">
        <v>844.91</v>
      </c>
      <c r="C9" s="4">
        <v>134.4</v>
      </c>
      <c r="D9" s="18">
        <v>0</v>
      </c>
      <c r="E9" s="4">
        <v>0</v>
      </c>
      <c r="F9" s="18">
        <v>862.93</v>
      </c>
      <c r="G9" s="4">
        <v>143.88</v>
      </c>
      <c r="H9" s="18">
        <f t="shared" ref="H9:H28" si="0">G9-C9</f>
        <v>9.4799999999999898</v>
      </c>
      <c r="I9" s="20">
        <f t="shared" ref="I9:I28" si="1">IFERROR(H9/C9, "N/A")</f>
        <v>7.0535714285714202E-2</v>
      </c>
    </row>
    <row r="10" spans="1:9" x14ac:dyDescent="0.35">
      <c r="A10" s="3" t="s">
        <v>9</v>
      </c>
      <c r="B10" s="19">
        <v>1035.9000000000001</v>
      </c>
      <c r="C10" s="5">
        <v>191.1</v>
      </c>
      <c r="D10" s="19">
        <v>0</v>
      </c>
      <c r="E10" s="5">
        <v>0</v>
      </c>
      <c r="F10" s="19">
        <v>1067.58</v>
      </c>
      <c r="G10" s="5">
        <v>207.07</v>
      </c>
      <c r="H10" s="19">
        <f t="shared" si="0"/>
        <v>15.969999999999999</v>
      </c>
      <c r="I10" s="20">
        <f t="shared" si="1"/>
        <v>8.3568812140240714E-2</v>
      </c>
    </row>
    <row r="11" spans="1:9" x14ac:dyDescent="0.35">
      <c r="A11" s="3" t="s">
        <v>10</v>
      </c>
      <c r="B11" s="19">
        <v>797.56999999999994</v>
      </c>
      <c r="C11" s="5">
        <v>25.83</v>
      </c>
      <c r="D11" s="19">
        <v>0</v>
      </c>
      <c r="E11" s="5">
        <v>0</v>
      </c>
      <c r="F11" s="19">
        <v>808.14</v>
      </c>
      <c r="G11" s="5">
        <v>24.83</v>
      </c>
      <c r="H11" s="19">
        <f t="shared" si="0"/>
        <v>-1</v>
      </c>
      <c r="I11" s="20">
        <f t="shared" si="1"/>
        <v>-3.8714672861014328E-2</v>
      </c>
    </row>
    <row r="12" spans="1:9" x14ac:dyDescent="0.35">
      <c r="A12" s="3" t="s">
        <v>11</v>
      </c>
      <c r="B12" s="19">
        <v>1053.1679999999999</v>
      </c>
      <c r="C12" s="5">
        <v>448.59000000000003</v>
      </c>
      <c r="D12" s="19">
        <v>0</v>
      </c>
      <c r="E12" s="5">
        <v>0</v>
      </c>
      <c r="F12" s="19">
        <v>1073.67</v>
      </c>
      <c r="G12" s="5">
        <v>488.83</v>
      </c>
      <c r="H12" s="19">
        <f t="shared" si="0"/>
        <v>40.239999999999952</v>
      </c>
      <c r="I12" s="20">
        <f t="shared" si="1"/>
        <v>8.9703292538843821E-2</v>
      </c>
    </row>
    <row r="13" spans="1:9" x14ac:dyDescent="0.35">
      <c r="A13" s="3" t="s">
        <v>27</v>
      </c>
      <c r="B13" s="19">
        <v>538.62</v>
      </c>
      <c r="C13" s="5">
        <v>425.63</v>
      </c>
      <c r="D13" s="19">
        <v>0</v>
      </c>
      <c r="E13" s="5">
        <v>0</v>
      </c>
      <c r="F13" s="19">
        <v>588.82999999999993</v>
      </c>
      <c r="G13" s="5">
        <v>484.21</v>
      </c>
      <c r="H13" s="19">
        <f t="shared" si="0"/>
        <v>58.579999999999984</v>
      </c>
      <c r="I13" s="20">
        <f t="shared" si="1"/>
        <v>0.13763127599088407</v>
      </c>
    </row>
    <row r="14" spans="1:9" x14ac:dyDescent="0.35">
      <c r="A14" s="3" t="s">
        <v>12</v>
      </c>
      <c r="B14" s="19">
        <v>1659.95</v>
      </c>
      <c r="C14" s="5">
        <v>424.26</v>
      </c>
      <c r="D14" s="19">
        <v>0</v>
      </c>
      <c r="E14" s="5">
        <v>0</v>
      </c>
      <c r="F14" s="19">
        <v>1681.63</v>
      </c>
      <c r="G14" s="5">
        <v>454.4</v>
      </c>
      <c r="H14" s="19">
        <f t="shared" si="0"/>
        <v>30.139999999999986</v>
      </c>
      <c r="I14" s="20">
        <f t="shared" si="1"/>
        <v>7.1041342572950514E-2</v>
      </c>
    </row>
    <row r="15" spans="1:9" x14ac:dyDescent="0.35">
      <c r="A15" s="3" t="s">
        <v>13</v>
      </c>
      <c r="B15" s="19">
        <v>309.06</v>
      </c>
      <c r="C15" s="5">
        <v>88.06</v>
      </c>
      <c r="D15" s="19">
        <v>0</v>
      </c>
      <c r="E15" s="5">
        <v>0</v>
      </c>
      <c r="F15" s="19">
        <v>320.41000000000003</v>
      </c>
      <c r="G15" s="5">
        <v>103.75</v>
      </c>
      <c r="H15" s="19">
        <f t="shared" si="0"/>
        <v>15.689999999999998</v>
      </c>
      <c r="I15" s="20">
        <f t="shared" si="1"/>
        <v>0.17817397229161933</v>
      </c>
    </row>
    <row r="16" spans="1:9" x14ac:dyDescent="0.35">
      <c r="A16" s="3" t="s">
        <v>14</v>
      </c>
      <c r="B16" s="19">
        <v>664.15</v>
      </c>
      <c r="C16" s="5">
        <v>0</v>
      </c>
      <c r="D16" s="19">
        <v>0</v>
      </c>
      <c r="E16" s="5">
        <v>0</v>
      </c>
      <c r="F16" s="19">
        <v>900</v>
      </c>
      <c r="G16" s="5">
        <v>0</v>
      </c>
      <c r="H16" s="19">
        <f t="shared" si="0"/>
        <v>0</v>
      </c>
      <c r="I16" s="20" t="str">
        <f t="shared" si="1"/>
        <v>N/A</v>
      </c>
    </row>
    <row r="17" spans="1:9" x14ac:dyDescent="0.35">
      <c r="A17" s="3" t="s">
        <v>15</v>
      </c>
      <c r="B17" s="19">
        <v>9.85</v>
      </c>
      <c r="C17" s="5">
        <v>0</v>
      </c>
      <c r="D17" s="19">
        <v>0</v>
      </c>
      <c r="E17" s="5">
        <v>0</v>
      </c>
      <c r="F17" s="19">
        <v>15.52</v>
      </c>
      <c r="G17" s="5">
        <v>0</v>
      </c>
      <c r="H17" s="19">
        <f t="shared" si="0"/>
        <v>0</v>
      </c>
      <c r="I17" s="20" t="str">
        <f t="shared" si="1"/>
        <v>N/A</v>
      </c>
    </row>
    <row r="18" spans="1:9" x14ac:dyDescent="0.35">
      <c r="A18" s="3" t="s">
        <v>16</v>
      </c>
      <c r="B18" s="19">
        <v>68.429999999999993</v>
      </c>
      <c r="C18" s="5">
        <v>0.1</v>
      </c>
      <c r="D18" s="19">
        <v>0</v>
      </c>
      <c r="E18" s="5">
        <v>0</v>
      </c>
      <c r="F18" s="19">
        <v>68.430000000000007</v>
      </c>
      <c r="G18" s="5">
        <v>0.1</v>
      </c>
      <c r="H18" s="19">
        <f t="shared" si="0"/>
        <v>0</v>
      </c>
      <c r="I18" s="20">
        <f t="shared" si="1"/>
        <v>0</v>
      </c>
    </row>
    <row r="19" spans="1:9" x14ac:dyDescent="0.35">
      <c r="A19" s="3" t="s">
        <v>17</v>
      </c>
      <c r="B19" s="19">
        <v>531.39</v>
      </c>
      <c r="C19" s="5">
        <v>142.71</v>
      </c>
      <c r="D19" s="19">
        <v>0</v>
      </c>
      <c r="E19" s="5">
        <v>0</v>
      </c>
      <c r="F19" s="19">
        <v>518.69000000000005</v>
      </c>
      <c r="G19" s="5">
        <v>137.83000000000001</v>
      </c>
      <c r="H19" s="19">
        <f t="shared" si="0"/>
        <v>-4.8799999999999955</v>
      </c>
      <c r="I19" s="20">
        <f t="shared" si="1"/>
        <v>-3.419522107771001E-2</v>
      </c>
    </row>
    <row r="20" spans="1:9" x14ac:dyDescent="0.35">
      <c r="A20" s="3" t="s">
        <v>18</v>
      </c>
      <c r="B20" s="19">
        <v>1.75</v>
      </c>
      <c r="C20" s="5">
        <v>0</v>
      </c>
      <c r="D20" s="19">
        <v>0</v>
      </c>
      <c r="E20" s="5">
        <v>0</v>
      </c>
      <c r="F20" s="19">
        <v>1.78</v>
      </c>
      <c r="G20" s="5">
        <v>0</v>
      </c>
      <c r="H20" s="19">
        <f t="shared" si="0"/>
        <v>0</v>
      </c>
      <c r="I20" s="20" t="str">
        <f t="shared" si="1"/>
        <v>N/A</v>
      </c>
    </row>
    <row r="21" spans="1:9" x14ac:dyDescent="0.35">
      <c r="A21" s="6" t="s">
        <v>19</v>
      </c>
      <c r="B21" s="7">
        <v>116.27</v>
      </c>
      <c r="C21" s="8">
        <v>0</v>
      </c>
      <c r="D21" s="7">
        <v>0</v>
      </c>
      <c r="E21" s="8">
        <v>0</v>
      </c>
      <c r="F21" s="7">
        <v>137.71</v>
      </c>
      <c r="G21" s="8">
        <v>0</v>
      </c>
      <c r="H21" s="7">
        <f t="shared" si="0"/>
        <v>0</v>
      </c>
      <c r="I21" s="21" t="str">
        <f t="shared" si="1"/>
        <v>N/A</v>
      </c>
    </row>
    <row r="22" spans="1:9" x14ac:dyDescent="0.35">
      <c r="A22" s="3" t="s">
        <v>20</v>
      </c>
      <c r="B22" s="18">
        <f t="shared" ref="B22:G22" si="2">SUM(B9:B13,B14:B21)</f>
        <v>7631.0180000000009</v>
      </c>
      <c r="C22" s="4">
        <f t="shared" si="2"/>
        <v>1880.68</v>
      </c>
      <c r="D22" s="18">
        <f t="shared" si="2"/>
        <v>0</v>
      </c>
      <c r="E22" s="4">
        <f t="shared" si="2"/>
        <v>0</v>
      </c>
      <c r="F22" s="18">
        <f t="shared" si="2"/>
        <v>8045.32</v>
      </c>
      <c r="G22" s="4">
        <f t="shared" si="2"/>
        <v>2044.8999999999996</v>
      </c>
      <c r="H22" s="18">
        <f t="shared" si="0"/>
        <v>164.21999999999957</v>
      </c>
      <c r="I22" s="20">
        <f t="shared" si="1"/>
        <v>8.7319480188016871E-2</v>
      </c>
    </row>
    <row r="23" spans="1:9" x14ac:dyDescent="0.35">
      <c r="A23" s="3" t="s">
        <v>21</v>
      </c>
      <c r="B23" s="18">
        <v>1229.28</v>
      </c>
      <c r="C23" s="4">
        <v>0</v>
      </c>
      <c r="D23" s="18">
        <v>0</v>
      </c>
      <c r="E23" s="4">
        <v>0</v>
      </c>
      <c r="F23" s="18">
        <v>1300</v>
      </c>
      <c r="G23" s="4">
        <v>0</v>
      </c>
      <c r="H23" s="18">
        <f t="shared" si="0"/>
        <v>0</v>
      </c>
      <c r="I23" s="20" t="str">
        <f t="shared" si="1"/>
        <v>N/A</v>
      </c>
    </row>
    <row r="24" spans="1:9" x14ac:dyDescent="0.35">
      <c r="A24" s="3" t="s">
        <v>22</v>
      </c>
      <c r="B24" s="18">
        <v>187.23</v>
      </c>
      <c r="C24" s="4">
        <v>186.23</v>
      </c>
      <c r="D24" s="18">
        <v>0</v>
      </c>
      <c r="E24" s="4">
        <v>0</v>
      </c>
      <c r="F24" s="18">
        <v>300</v>
      </c>
      <c r="G24" s="4">
        <v>299</v>
      </c>
      <c r="H24" s="18">
        <f t="shared" si="0"/>
        <v>112.77000000000001</v>
      </c>
      <c r="I24" s="20">
        <f t="shared" si="1"/>
        <v>0.60554153466144023</v>
      </c>
    </row>
    <row r="25" spans="1:9" x14ac:dyDescent="0.35">
      <c r="A25" s="3" t="s">
        <v>23</v>
      </c>
      <c r="B25" s="18">
        <v>463</v>
      </c>
      <c r="C25" s="4">
        <v>0</v>
      </c>
      <c r="D25" s="18">
        <v>0</v>
      </c>
      <c r="E25" s="4">
        <v>0</v>
      </c>
      <c r="F25" s="18">
        <v>504</v>
      </c>
      <c r="G25" s="4">
        <v>0</v>
      </c>
      <c r="H25" s="18">
        <f t="shared" si="0"/>
        <v>0</v>
      </c>
      <c r="I25" s="20" t="str">
        <f t="shared" si="1"/>
        <v>N/A</v>
      </c>
    </row>
    <row r="26" spans="1:9" x14ac:dyDescent="0.35">
      <c r="A26" s="3" t="s">
        <v>24</v>
      </c>
      <c r="B26" s="18">
        <v>23.393000000000001</v>
      </c>
      <c r="C26" s="4">
        <v>0</v>
      </c>
      <c r="D26" s="18">
        <v>0</v>
      </c>
      <c r="E26" s="4">
        <v>0</v>
      </c>
      <c r="F26" s="18">
        <v>28.46</v>
      </c>
      <c r="G26" s="4">
        <v>0</v>
      </c>
      <c r="H26" s="18">
        <f t="shared" si="0"/>
        <v>0</v>
      </c>
      <c r="I26" s="20" t="str">
        <f t="shared" si="1"/>
        <v>N/A</v>
      </c>
    </row>
    <row r="27" spans="1:9" x14ac:dyDescent="0.35">
      <c r="A27" s="9" t="s">
        <v>25</v>
      </c>
      <c r="B27" s="10">
        <v>5.09</v>
      </c>
      <c r="C27" s="11">
        <v>0</v>
      </c>
      <c r="D27" s="10">
        <v>0</v>
      </c>
      <c r="E27" s="11">
        <v>0</v>
      </c>
      <c r="F27" s="10">
        <v>5.22</v>
      </c>
      <c r="G27" s="11">
        <v>0</v>
      </c>
      <c r="H27" s="10">
        <f t="shared" si="0"/>
        <v>0</v>
      </c>
      <c r="I27" s="21" t="str">
        <f t="shared" si="1"/>
        <v>N/A</v>
      </c>
    </row>
    <row r="28" spans="1:9" ht="15.6" thickBot="1" x14ac:dyDescent="0.4">
      <c r="A28" s="12" t="s">
        <v>26</v>
      </c>
      <c r="B28" s="13">
        <f t="shared" ref="B28:G28" si="3">SUM(B22:B27)</f>
        <v>9539.0110000000004</v>
      </c>
      <c r="C28" s="15">
        <f t="shared" si="3"/>
        <v>2066.91</v>
      </c>
      <c r="D28" s="13">
        <f t="shared" si="3"/>
        <v>0</v>
      </c>
      <c r="E28" s="15">
        <f t="shared" si="3"/>
        <v>0</v>
      </c>
      <c r="F28" s="13">
        <f t="shared" si="3"/>
        <v>10182.999999999998</v>
      </c>
      <c r="G28" s="15">
        <f t="shared" si="3"/>
        <v>2343.8999999999996</v>
      </c>
      <c r="H28" s="14">
        <f t="shared" si="0"/>
        <v>276.98999999999978</v>
      </c>
      <c r="I28" s="22">
        <f t="shared" si="1"/>
        <v>0.13401164056490114</v>
      </c>
    </row>
    <row r="29" spans="1:9" x14ac:dyDescent="0.35">
      <c r="B29" s="16"/>
      <c r="C29" s="16"/>
      <c r="D29" s="16"/>
      <c r="E29" s="16"/>
      <c r="F29" s="16"/>
      <c r="G29" s="16"/>
    </row>
  </sheetData>
  <mergeCells count="13">
    <mergeCell ref="B5:B8"/>
    <mergeCell ref="H6:I7"/>
    <mergeCell ref="A5:A8"/>
    <mergeCell ref="G5:G8"/>
    <mergeCell ref="A1:I1"/>
    <mergeCell ref="A2:I2"/>
    <mergeCell ref="A3:I3"/>
    <mergeCell ref="A4:I4"/>
    <mergeCell ref="C5:C8"/>
    <mergeCell ref="D5:D8"/>
    <mergeCell ref="E5:E8"/>
    <mergeCell ref="F5:F8"/>
    <mergeCell ref="H5:I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 Funding by Acct &amp; Activity</vt:lpstr>
      <vt:lpstr>'RI Funding by Acct &amp;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INFRASTRUCTURE (RI) FUNDING, BY ACCOUNT AND ACTIVITY</dc:title>
  <dc:creator>NSF CFO</dc:creator>
  <cp:keywords>RESEARCH INFRASTRUCTURE (RI) FUNDING, BY ACCOUNT AND ACTIVITY</cp:keywords>
  <cp:lastModifiedBy>Gary Luethke - VSG</cp:lastModifiedBy>
  <cp:lastPrinted>2024-03-12T01:46:54Z</cp:lastPrinted>
  <dcterms:created xsi:type="dcterms:W3CDTF">2024-01-16T18:47:26Z</dcterms:created>
  <dcterms:modified xsi:type="dcterms:W3CDTF">2024-04-06T13:59:47Z</dcterms:modified>
  <cp:category>RESEARCH INFRASTRUCTURE (RI) FUNDING, BY ACCOUNT AND ACTIVITY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eb52d93e-b069-4878-9a70-be09e72b0de6</vt:lpwstr>
  </property>
  <property fmtid="{D5CDD505-2E9C-101B-9397-08002B2CF9AE}" pid="3" name="ContainsCUI">
    <vt:lpwstr>No</vt:lpwstr>
  </property>
</Properties>
</file>